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23.xml"/>
  <Override ContentType="application/vnd.openxmlformats-officedocument.spreadsheetml.worksheet+xml" PartName="/xl/worksheets/sheet10.xml"/>
  <Override ContentType="application/vnd.openxmlformats-officedocument.spreadsheetml.worksheet+xml" PartName="/xl/worksheets/sheet15.xml"/>
  <Override ContentType="application/vnd.openxmlformats-officedocument.spreadsheetml.worksheet+xml" PartName="/xl/worksheets/sheet19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20.xml"/>
  <Override ContentType="application/vnd.openxmlformats-officedocument.spreadsheetml.worksheet+xml" PartName="/xl/worksheets/sheet1.xml"/>
  <Override ContentType="application/vnd.openxmlformats-officedocument.spreadsheetml.worksheet+xml" PartName="/xl/worksheets/sheet24.xml"/>
  <Override ContentType="application/vnd.openxmlformats-officedocument.spreadsheetml.worksheet+xml" PartName="/xl/worksheets/sheet9.xml"/>
  <Override ContentType="application/vnd.openxmlformats-officedocument.spreadsheetml.worksheet+xml" PartName="/xl/worksheets/sheet4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25.xml"/>
  <Override ContentType="application/vnd.openxmlformats-officedocument.spreadsheetml.worksheet+xml" PartName="/xl/worksheets/sheet8.xml"/>
  <Override ContentType="application/vnd.openxmlformats-officedocument.spreadsheetml.worksheet+xml" PartName="/xl/worksheets/sheet2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8.xml"/>
  <Override ContentType="application/vnd.openxmlformats-officedocument.spreadsheetml.worksheet+xml" PartName="/xl/worksheets/sheet3.xml"/>
  <Override ContentType="application/vnd.openxmlformats-officedocument.spreadsheetml.worksheet+xml" PartName="/xl/worksheets/sheet22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25.xml"/>
  <Override ContentType="application/vnd.openxmlformats-officedocument.drawing+xml" PartName="/xl/drawings/drawing21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22.xml"/>
  <Override ContentType="application/vnd.openxmlformats-officedocument.drawing+xml" PartName="/xl/drawings/drawing10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23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5.xml"/>
  <Override ContentType="application/vnd.openxmlformats-officedocument.drawing+xml" PartName="/xl/drawings/drawing24.xml"/>
  <Override ContentType="application/vnd.openxmlformats-officedocument.drawing+xml" PartName="/xl/drawings/drawing11.xml"/>
  <Override ContentType="application/vnd.openxmlformats-officedocument.drawing+xml" PartName="/xl/drawings/drawing20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ISTÃO" sheetId="1" r:id="rId3"/>
    <sheet state="visible" name="Bullets" sheetId="2" r:id="rId4"/>
    <sheet state="visible" name="HeadBangers" sheetId="3" r:id="rId5"/>
    <sheet state="visible" name="69ers" sheetId="4" r:id="rId6"/>
    <sheet state="visible" name="Wengers" sheetId="5" r:id="rId7"/>
    <sheet state="visible" name="Smiles" sheetId="6" r:id="rId8"/>
    <sheet state="visible" name="Calangos" sheetId="7" r:id="rId9"/>
    <sheet state="visible" name="Magicians" sheetId="8" r:id="rId10"/>
    <sheet state="visible" name="Lampiões" sheetId="9" r:id="rId11"/>
    <sheet state="visible" name="Bulls" sheetId="10" r:id="rId12"/>
    <sheet state="visible" name="Capivaras" sheetId="11" r:id="rId13"/>
    <sheet state="visible" name="Doccioni" sheetId="12" r:id="rId14"/>
    <sheet state="visible" name="Interceptors" sheetId="13" r:id="rId15"/>
    <sheet state="visible" name="Pinhões" sheetId="14" r:id="rId16"/>
    <sheet state="visible" name="Corrupts" sheetId="15" r:id="rId17"/>
    <sheet state="visible" name="Lakers" sheetId="16" r:id="rId18"/>
    <sheet state="visible" name="Rodmans" sheetId="17" r:id="rId19"/>
    <sheet state="visible" name="5's" sheetId="18" r:id="rId20"/>
    <sheet state="visible" name="Ducks" sheetId="19" r:id="rId21"/>
    <sheet state="visible" name="Muriçocas" sheetId="20" r:id="rId22"/>
    <sheet state="visible" name="Terminals" sheetId="21" r:id="rId23"/>
    <sheet state="visible" name="Ariranhas" sheetId="22" r:id="rId24"/>
    <sheet state="visible" name="Barons" sheetId="23" r:id="rId25"/>
    <sheet state="visible" name="Crocodilos" sheetId="24" r:id="rId26"/>
    <sheet state="visible" name="Rising" sheetId="25" r:id="rId27"/>
  </sheets>
  <definedNames/>
  <calcPr/>
  <extLst>
    <ext uri="GoogleSheetsCustomDataVersion1">
      <go:sheetsCustomData xmlns:go="http://customooxmlschemas.google.com/" r:id="rId28" roundtripDataSignature="AMtx7mgB3zrZY1kKcLfKyv0S9C+35VN/pw=="/>
    </ext>
  </extLst>
</workbook>
</file>

<file path=xl/sharedStrings.xml><?xml version="1.0" encoding="utf-8"?>
<sst xmlns="http://schemas.openxmlformats.org/spreadsheetml/2006/main" count="1426" uniqueCount="533">
  <si>
    <t>Gyn HeadBangers</t>
  </si>
  <si>
    <t xml:space="preserve"> </t>
  </si>
  <si>
    <t>RJ Bullets</t>
  </si>
  <si>
    <t>Ricardo Tavares Pacheco Filho ✔</t>
  </si>
  <si>
    <t>Diogo Santos ✔</t>
  </si>
  <si>
    <t>Jogador</t>
  </si>
  <si>
    <t>Pos</t>
  </si>
  <si>
    <t>2019-20</t>
  </si>
  <si>
    <t>2020-21</t>
  </si>
  <si>
    <t>2021-22</t>
  </si>
  <si>
    <t>2022-23</t>
  </si>
  <si>
    <t>2023-24</t>
  </si>
  <si>
    <t>naopypato@gmail.com</t>
  </si>
  <si>
    <t>eng.diogosantos@gmail.com</t>
  </si>
  <si>
    <t>Reggie Jackson</t>
  </si>
  <si>
    <t>PG</t>
  </si>
  <si>
    <t>CDE 69ers</t>
  </si>
  <si>
    <t>Terry Rozier</t>
  </si>
  <si>
    <t>Arsens Wengers</t>
  </si>
  <si>
    <t>Niterói Smiles</t>
  </si>
  <si>
    <t>Calangos Negros de Natal</t>
  </si>
  <si>
    <t>Mascote</t>
  </si>
  <si>
    <t>Balas do Super Mario Bros</t>
  </si>
  <si>
    <t>Zach Lavine</t>
  </si>
  <si>
    <t>PG/SG</t>
  </si>
  <si>
    <t>Musa</t>
  </si>
  <si>
    <t>Bárbara Borges</t>
  </si>
  <si>
    <t>Caris Levert</t>
  </si>
  <si>
    <t>SG/SF</t>
  </si>
  <si>
    <t>Eddie</t>
  </si>
  <si>
    <t>Coach</t>
  </si>
  <si>
    <t>A vida</t>
  </si>
  <si>
    <t>Darius Bazley</t>
  </si>
  <si>
    <t>Jamal Murray</t>
  </si>
  <si>
    <t>Muso</t>
  </si>
  <si>
    <t>Lemmy Kilmister</t>
  </si>
  <si>
    <t>SF</t>
  </si>
  <si>
    <t>Bryn Forbes</t>
  </si>
  <si>
    <t>SG</t>
  </si>
  <si>
    <t>Disponível para FAs</t>
  </si>
  <si>
    <t>Ozzy Osbourne</t>
  </si>
  <si>
    <t>Gerald Green</t>
  </si>
  <si>
    <t>Dzanan Musa</t>
  </si>
  <si>
    <t>Jake Layman</t>
  </si>
  <si>
    <t>LeBron James</t>
  </si>
  <si>
    <t>SF/PF</t>
  </si>
  <si>
    <t>Kristaps Porzings</t>
  </si>
  <si>
    <t>PF</t>
  </si>
  <si>
    <t>Jerami Grant</t>
  </si>
  <si>
    <t>John Collins</t>
  </si>
  <si>
    <t>PF/C</t>
  </si>
  <si>
    <t>Bam Adebayo</t>
  </si>
  <si>
    <t>C</t>
  </si>
  <si>
    <t>Nicolas Claxton</t>
  </si>
  <si>
    <t>Otto Porter Jr</t>
  </si>
  <si>
    <t>Daniel Gafford</t>
  </si>
  <si>
    <t>Zion Williamson</t>
  </si>
  <si>
    <t>Jaren Jackson Jr.</t>
  </si>
  <si>
    <t>Lamarcus Aldridge</t>
  </si>
  <si>
    <t>Kyle O'Quinn</t>
  </si>
  <si>
    <t>Multas:</t>
  </si>
  <si>
    <t>l</t>
  </si>
  <si>
    <t>Legendas</t>
  </si>
  <si>
    <t>Draft</t>
  </si>
  <si>
    <t>Último Ano Contrato</t>
  </si>
  <si>
    <t>Parobé Magicians</t>
  </si>
  <si>
    <t>1 Bullets</t>
  </si>
  <si>
    <t>Fortaleza Lampiões</t>
  </si>
  <si>
    <t>Malmö Bulls</t>
  </si>
  <si>
    <t>RJ Capivaras</t>
  </si>
  <si>
    <t>Milano Duomo Doccione</t>
  </si>
  <si>
    <t>1 HBangers</t>
  </si>
  <si>
    <t>Los Brasas Interceptors</t>
  </si>
  <si>
    <t>Team Option</t>
  </si>
  <si>
    <t>2 Bullets</t>
  </si>
  <si>
    <t>Pick Bloqueada</t>
  </si>
  <si>
    <t>2 HBangers</t>
  </si>
  <si>
    <t>Alyson Ernani Gomes ✔</t>
  </si>
  <si>
    <t>Fernando Paulino  ✔</t>
  </si>
  <si>
    <t>alysonegomes@hotmail.com</t>
  </si>
  <si>
    <t>fernandopaulino180388@gmail.com</t>
  </si>
  <si>
    <t>Jerome Robinson</t>
  </si>
  <si>
    <t>Pegasus - The Stallion</t>
  </si>
  <si>
    <t>DJ Augustin</t>
  </si>
  <si>
    <t>Gunnersaurus Rex</t>
  </si>
  <si>
    <t>Ja Morant</t>
  </si>
  <si>
    <t>Musxs</t>
  </si>
  <si>
    <t>Sandy e Thierry Henry</t>
  </si>
  <si>
    <t>T.J. McConell</t>
  </si>
  <si>
    <t>Nickeil Alexander Walker</t>
  </si>
  <si>
    <t>Blake Lively</t>
  </si>
  <si>
    <t>Danny Green</t>
  </si>
  <si>
    <t>Arsen Wenger</t>
  </si>
  <si>
    <t>Seth Curry</t>
  </si>
  <si>
    <t>Mikal Bridges</t>
  </si>
  <si>
    <t>Lou Willians</t>
  </si>
  <si>
    <t>Charlie Sheen</t>
  </si>
  <si>
    <t>Troy Brown Jr</t>
  </si>
  <si>
    <t>Josh Jackson</t>
  </si>
  <si>
    <t>Paul George</t>
  </si>
  <si>
    <t>Kawhi Leonard</t>
  </si>
  <si>
    <t>Harrison Barnes</t>
  </si>
  <si>
    <t>Bruno Cabloco</t>
  </si>
  <si>
    <t>Kelly Oubre</t>
  </si>
  <si>
    <t>Ivica Zubac</t>
  </si>
  <si>
    <t>Jonas Valanciunas</t>
  </si>
  <si>
    <t>Vicent Poirier</t>
  </si>
  <si>
    <t>Romeo Langford</t>
  </si>
  <si>
    <t>Cameron Johnson</t>
  </si>
  <si>
    <t>Anthony Davis</t>
  </si>
  <si>
    <t>Curitiba Pinhões</t>
  </si>
  <si>
    <t>Brasília Corrupts</t>
  </si>
  <si>
    <t xml:space="preserve">Dragan Bender </t>
  </si>
  <si>
    <t>M. R. Lakers</t>
  </si>
  <si>
    <t>1 Wengers</t>
  </si>
  <si>
    <t>Pindorama Rodmans</t>
  </si>
  <si>
    <t>2 Wengers</t>
  </si>
  <si>
    <t>Willie Cauley-Stein</t>
  </si>
  <si>
    <t>Jackson 5's</t>
  </si>
  <si>
    <t>E</t>
  </si>
  <si>
    <t>East Ducks</t>
  </si>
  <si>
    <t>Swap com Interceptors</t>
  </si>
  <si>
    <t>1 69ers</t>
  </si>
  <si>
    <t>1 Barons</t>
  </si>
  <si>
    <t>2 69ers</t>
  </si>
  <si>
    <t>Protegida Top 3</t>
  </si>
  <si>
    <t>Mateus Bittencourt ✔</t>
  </si>
  <si>
    <t>mateuscespebittencourt@gmail.com</t>
  </si>
  <si>
    <t>Damian Lillard</t>
  </si>
  <si>
    <t>Risadinha</t>
  </si>
  <si>
    <t>Collin Sexton</t>
  </si>
  <si>
    <t>Doncic</t>
  </si>
  <si>
    <t>Élie Okobo</t>
  </si>
  <si>
    <t>Popodiniz</t>
  </si>
  <si>
    <t>Tyler Herro</t>
  </si>
  <si>
    <t xml:space="preserve">Andrew Wiggins </t>
  </si>
  <si>
    <t>Dylan Windler</t>
  </si>
  <si>
    <t>Michael Porter Jr</t>
  </si>
  <si>
    <t>Moritz Wagner</t>
  </si>
  <si>
    <t>PJ Tucker</t>
  </si>
  <si>
    <t>Mike Muscala</t>
  </si>
  <si>
    <t>Nikola Vucevic</t>
  </si>
  <si>
    <t>Calangos Negro de Natal</t>
  </si>
  <si>
    <t>Mfiondu Kabengele</t>
  </si>
  <si>
    <t>Pedro Paulo Ubarana ✔</t>
  </si>
  <si>
    <t>ubarana_p@hotmail.com</t>
  </si>
  <si>
    <t>Ty Jerome</t>
  </si>
  <si>
    <t>1 Smiles</t>
  </si>
  <si>
    <t>2 Smiles</t>
  </si>
  <si>
    <t>Zé, o calango</t>
  </si>
  <si>
    <t>Donovan Mitchell</t>
  </si>
  <si>
    <t>Rihanna</t>
  </si>
  <si>
    <t>Kyrie Irving</t>
  </si>
  <si>
    <t>Givanildo de Oliveira</t>
  </si>
  <si>
    <t>Allonzo Trier</t>
  </si>
  <si>
    <t>Luke Kennard</t>
  </si>
  <si>
    <t>Brandon Ingram</t>
  </si>
  <si>
    <t>Jabari Parker</t>
  </si>
  <si>
    <t>Trey Lyles</t>
  </si>
  <si>
    <t>Al-Farouq Aminu</t>
  </si>
  <si>
    <t>Steven Adams</t>
  </si>
  <si>
    <t>Jakob Poltl</t>
  </si>
  <si>
    <t>Thon Maker</t>
  </si>
  <si>
    <t>Jequié Muriçocas</t>
  </si>
  <si>
    <t>1 Calangos</t>
  </si>
  <si>
    <t>2 Calangos</t>
  </si>
  <si>
    <t>Itapevi Terminals</t>
  </si>
  <si>
    <t>Brasília Ariranhas</t>
  </si>
  <si>
    <t>Baltimore Barons</t>
  </si>
  <si>
    <t>São Paulo Crocodilos</t>
  </si>
  <si>
    <t>Black Smoke Rising</t>
  </si>
  <si>
    <t>Matheus Appolo Carraro ✔</t>
  </si>
  <si>
    <t>matheusappolo@hotmail.com</t>
  </si>
  <si>
    <t>Stephen Curry</t>
  </si>
  <si>
    <t>Shabazz Napier</t>
  </si>
  <si>
    <t>Gandalf</t>
  </si>
  <si>
    <t>Dejounte Murray</t>
  </si>
  <si>
    <t>Maya Moore</t>
  </si>
  <si>
    <t>Anfernee Simmons</t>
  </si>
  <si>
    <t>Lindsay Whalen</t>
  </si>
  <si>
    <t>Kevin Huerter</t>
  </si>
  <si>
    <t>Royce O'Neale</t>
  </si>
  <si>
    <t>Gary Harris</t>
  </si>
  <si>
    <t>Keldon Johson</t>
  </si>
  <si>
    <t>Robert Covington</t>
  </si>
  <si>
    <t>T.J. Warren</t>
  </si>
  <si>
    <t>Naz Reid</t>
  </si>
  <si>
    <t>Hassan Whiteside</t>
  </si>
  <si>
    <t>Andre Drummond</t>
  </si>
  <si>
    <t>1 Magicians</t>
  </si>
  <si>
    <t>2 Magicians</t>
  </si>
  <si>
    <t>Swap com 5's</t>
  </si>
  <si>
    <t>Marcos Falcão y Martin ✔</t>
  </si>
  <si>
    <t>marcosmartin1998@hotmail.com</t>
  </si>
  <si>
    <t>Russel Westbrook</t>
  </si>
  <si>
    <t>Zé Caboclo, o burro</t>
  </si>
  <si>
    <t>Kris Dunn</t>
  </si>
  <si>
    <t>Shakira</t>
  </si>
  <si>
    <t>Rajon Rondo</t>
  </si>
  <si>
    <t>Lisca doido</t>
  </si>
  <si>
    <t>Marcus Smart</t>
  </si>
  <si>
    <t>Kyle Anderson</t>
  </si>
  <si>
    <t>Omari Spellman</t>
  </si>
  <si>
    <t>João Higino ✔</t>
  </si>
  <si>
    <t>Chris Boucher</t>
  </si>
  <si>
    <t>jhigino10@hotmail.com</t>
  </si>
  <si>
    <t>Draymond Green</t>
  </si>
  <si>
    <t>Rudy Gobert</t>
  </si>
  <si>
    <t>Tomas Satoranský</t>
  </si>
  <si>
    <t>Benny do Mal</t>
  </si>
  <si>
    <t>Bradley Beal</t>
  </si>
  <si>
    <t>Olivia Munn</t>
  </si>
  <si>
    <t>DeMar DeRozan</t>
  </si>
  <si>
    <t>Jimmy Hendrix</t>
  </si>
  <si>
    <t>Wesley Matthews</t>
  </si>
  <si>
    <t>Bogdan Bogdanovic</t>
  </si>
  <si>
    <t>1 Lampiões</t>
  </si>
  <si>
    <t>2 Lampiões</t>
  </si>
  <si>
    <t>Terrance Mann</t>
  </si>
  <si>
    <t>Markieff Morris</t>
  </si>
  <si>
    <t>Rondae Hollis-Jefferson</t>
  </si>
  <si>
    <t>Nikola Jokic</t>
  </si>
  <si>
    <t>Enes Kanter</t>
  </si>
  <si>
    <t>Alen Smailagić</t>
  </si>
  <si>
    <t>2 Rodmans</t>
  </si>
  <si>
    <t>1 Bulls</t>
  </si>
  <si>
    <t>2 Bulls</t>
  </si>
  <si>
    <t>Milano Duomo Doccioni</t>
  </si>
  <si>
    <t>Leandro Machado ✔</t>
  </si>
  <si>
    <t>Lucas Tiné ✔</t>
  </si>
  <si>
    <t>l.fvm23@gmail.com</t>
  </si>
  <si>
    <t>lucastine06@hotmail.com</t>
  </si>
  <si>
    <t>D'Angelo Russel</t>
  </si>
  <si>
    <t>Pino</t>
  </si>
  <si>
    <t>Tim Frazier</t>
  </si>
  <si>
    <t>Fred VanFleet</t>
  </si>
  <si>
    <t>Beyonce</t>
  </si>
  <si>
    <t>Capivara Capim</t>
  </si>
  <si>
    <t>Zhaire Smith</t>
  </si>
  <si>
    <t>Kendrick Lamar</t>
  </si>
  <si>
    <t>Delon Wright</t>
  </si>
  <si>
    <t>Gary Trent Jr</t>
  </si>
  <si>
    <t>Jarret Culver</t>
  </si>
  <si>
    <t>Camila Queiroz</t>
  </si>
  <si>
    <t>Spencer Dinwiddie</t>
  </si>
  <si>
    <t>Papai Joel</t>
  </si>
  <si>
    <t>Ben Simmons</t>
  </si>
  <si>
    <t>Josh Hart</t>
  </si>
  <si>
    <t>Dwayne Bacon</t>
  </si>
  <si>
    <t>Kevin Porter Jr</t>
  </si>
  <si>
    <t>Danuel House</t>
  </si>
  <si>
    <t>Talen Horton-Tucker</t>
  </si>
  <si>
    <t>Khris Middleton</t>
  </si>
  <si>
    <t>Giannis Antetokounmpo</t>
  </si>
  <si>
    <t>Jarred Vanderbilt</t>
  </si>
  <si>
    <t>DeAndre' Bembry</t>
  </si>
  <si>
    <t>Demarcus Cousins</t>
  </si>
  <si>
    <t>Thomas Bryant</t>
  </si>
  <si>
    <t>Aaron Gordon</t>
  </si>
  <si>
    <t>1 Doccioni</t>
  </si>
  <si>
    <t>2 Doccioni</t>
  </si>
  <si>
    <t>OG Anunoby</t>
  </si>
  <si>
    <t>Dario Saric</t>
  </si>
  <si>
    <t>Sekou Doumbouya</t>
  </si>
  <si>
    <t>Domantas Sabonis</t>
  </si>
  <si>
    <t>Ed Davis</t>
  </si>
  <si>
    <t>Daniel Theis</t>
  </si>
  <si>
    <t>Marc Gasol</t>
  </si>
  <si>
    <t>1 Capivaras</t>
  </si>
  <si>
    <t>2 Capivaras</t>
  </si>
  <si>
    <t>Swap com Rising</t>
  </si>
  <si>
    <t>Vilmar Junior ✔</t>
  </si>
  <si>
    <t>sirvilmar7@gmail.com</t>
  </si>
  <si>
    <t>Lonzo Ball</t>
  </si>
  <si>
    <t>Clipinho do Excel</t>
  </si>
  <si>
    <t>Frank Jackson</t>
  </si>
  <si>
    <t>Planilha</t>
  </si>
  <si>
    <t>Antonio Blakeney</t>
  </si>
  <si>
    <t>Excell</t>
  </si>
  <si>
    <t>Tyrone Wallace</t>
  </si>
  <si>
    <t>Hamidou Diallo</t>
  </si>
  <si>
    <t>Victor Oladipo</t>
  </si>
  <si>
    <t>Svi Mykhailiuk</t>
  </si>
  <si>
    <t>Semi Ojeleye</t>
  </si>
  <si>
    <t>Al Horford</t>
  </si>
  <si>
    <t>Brandon Clarke</t>
  </si>
  <si>
    <t>Luka Samanic</t>
  </si>
  <si>
    <t>Renan Arnon de Souza ✔</t>
  </si>
  <si>
    <t>arnondesouza@hotmail.com</t>
  </si>
  <si>
    <t>Brook Lopez</t>
  </si>
  <si>
    <t>Myles Tuner</t>
  </si>
  <si>
    <t>Wendell Carter Jr</t>
  </si>
  <si>
    <t>Trae Young</t>
  </si>
  <si>
    <t>Oil Pinhão</t>
  </si>
  <si>
    <t>Ricky Rubio</t>
  </si>
  <si>
    <t>Beyoncé</t>
  </si>
  <si>
    <t>Carsen Edwards</t>
  </si>
  <si>
    <t>Senhor Waldemar</t>
  </si>
  <si>
    <t>1 Interceptors</t>
  </si>
  <si>
    <t>Patrick Beverley</t>
  </si>
  <si>
    <t>2 Interceptors</t>
  </si>
  <si>
    <t>J.J. Redick</t>
  </si>
  <si>
    <t>Swap com Wengers</t>
  </si>
  <si>
    <t>Avery Bradley</t>
  </si>
  <si>
    <t>Didi</t>
  </si>
  <si>
    <t>Rudy Gay</t>
  </si>
  <si>
    <t>Carmelo Anthony</t>
  </si>
  <si>
    <t>Jeff Green</t>
  </si>
  <si>
    <t xml:space="preserve">Kevin Love </t>
  </si>
  <si>
    <t>Lauri Markkanen</t>
  </si>
  <si>
    <t>Boban Marjanovic</t>
  </si>
  <si>
    <t>DeAndre Jordan</t>
  </si>
  <si>
    <t>2 Pinhões</t>
  </si>
  <si>
    <t>1 Pinhões</t>
  </si>
  <si>
    <t>Arthur Soares ✔</t>
  </si>
  <si>
    <t>arthur.dir98@gmail.com</t>
  </si>
  <si>
    <t>Kemba Walker</t>
  </si>
  <si>
    <t>Nazgûl</t>
  </si>
  <si>
    <t>Jalen Lecque</t>
  </si>
  <si>
    <t>Dilma</t>
  </si>
  <si>
    <t>Frank Nkilitina</t>
  </si>
  <si>
    <t>Sauron</t>
  </si>
  <si>
    <t>Kyle Korver</t>
  </si>
  <si>
    <t>CJ McCollum</t>
  </si>
  <si>
    <t>Jaylen Brown</t>
  </si>
  <si>
    <t>si</t>
  </si>
  <si>
    <t>Dillon Brooks</t>
  </si>
  <si>
    <t>Jonathan Isaac</t>
  </si>
  <si>
    <t>T.J. Leaf</t>
  </si>
  <si>
    <t>Mateus Reis ✔</t>
  </si>
  <si>
    <t>Mo Bamba</t>
  </si>
  <si>
    <t>Joel Embiid</t>
  </si>
  <si>
    <t>Bol Bol</t>
  </si>
  <si>
    <t>mateus_reis@hotmail.com</t>
  </si>
  <si>
    <t>Isaiah Thomas</t>
  </si>
  <si>
    <t>Gavião Pistola</t>
  </si>
  <si>
    <t>Elfrid Payton</t>
  </si>
  <si>
    <t>Kobe Bryant</t>
  </si>
  <si>
    <t>Malcolm Brogdon</t>
  </si>
  <si>
    <t>Jurgen Klopp</t>
  </si>
  <si>
    <t>Pat Connaughton</t>
  </si>
  <si>
    <t xml:space="preserve">Reggie Bullock </t>
  </si>
  <si>
    <t>1 Corrupts</t>
  </si>
  <si>
    <t>2 Corrupts</t>
  </si>
  <si>
    <t>Pedro Gambera ✔</t>
  </si>
  <si>
    <t>Sterling Brown</t>
  </si>
  <si>
    <t>pedrogambera@gmail.com</t>
  </si>
  <si>
    <t>Mike Conley</t>
  </si>
  <si>
    <t>De'Andre Hunter</t>
  </si>
  <si>
    <t>Rodman de pelúcia</t>
  </si>
  <si>
    <t>Shaquille Harrison</t>
  </si>
  <si>
    <t>Magic Paula</t>
  </si>
  <si>
    <t>Joe Ingles</t>
  </si>
  <si>
    <t>Jeff Teague</t>
  </si>
  <si>
    <t>Rui Hachimura</t>
  </si>
  <si>
    <t>Blake Griffin</t>
  </si>
  <si>
    <t>Julius Randle</t>
  </si>
  <si>
    <t>Bill Russell</t>
  </si>
  <si>
    <t>Bruce Brown</t>
  </si>
  <si>
    <t>Ivan Rabb</t>
  </si>
  <si>
    <t>Alex Len</t>
  </si>
  <si>
    <t>Rodney Hood</t>
  </si>
  <si>
    <t>Goga Bitadze</t>
  </si>
  <si>
    <t>Matisse Thybulle</t>
  </si>
  <si>
    <t>Admiral Schofield</t>
  </si>
  <si>
    <t>1 Lakers</t>
  </si>
  <si>
    <t>2 Lakers</t>
  </si>
  <si>
    <t>2 Jackson 5's</t>
  </si>
  <si>
    <t>Jae Crowder</t>
  </si>
  <si>
    <t xml:space="preserve">Miles Bridges </t>
  </si>
  <si>
    <t>Robert Williams</t>
  </si>
  <si>
    <t>Maycon Reis</t>
  </si>
  <si>
    <t>reis_maycon@hotmail.com</t>
  </si>
  <si>
    <t>Bruno Fernando</t>
  </si>
  <si>
    <t>Monte Morris</t>
  </si>
  <si>
    <t>Karl-Anthony Towns</t>
  </si>
  <si>
    <t>Microfone</t>
  </si>
  <si>
    <t>Shai Gilgeous-Alexander</t>
  </si>
  <si>
    <t>Markelle Fultz</t>
  </si>
  <si>
    <t>LaVal Ball</t>
  </si>
  <si>
    <t>Darius Garland</t>
  </si>
  <si>
    <t>Joe Harris</t>
  </si>
  <si>
    <t>Ignas Brazdeikis</t>
  </si>
  <si>
    <t>1 Rodmans</t>
  </si>
  <si>
    <t>1 RJ Bullets</t>
  </si>
  <si>
    <t>Stanley Johnson</t>
  </si>
  <si>
    <t>Derrick Jones Jr</t>
  </si>
  <si>
    <t>Cedi Osman</t>
  </si>
  <si>
    <t>Justise Winslow</t>
  </si>
  <si>
    <t>Kyle Kuzma</t>
  </si>
  <si>
    <t>JaMychal Green</t>
  </si>
  <si>
    <t>Eric Paschall</t>
  </si>
  <si>
    <t>Marvin Bagley</t>
  </si>
  <si>
    <t>Jaxson Heyes</t>
  </si>
  <si>
    <t>2 Ducks</t>
  </si>
  <si>
    <t>1 5's</t>
  </si>
  <si>
    <t>2 5's</t>
  </si>
  <si>
    <t>Swap com Magicians</t>
  </si>
  <si>
    <t>Vinicius Terrenas</t>
  </si>
  <si>
    <t>vinicius_terrenas@hotmail.com</t>
  </si>
  <si>
    <t>Derrick White</t>
  </si>
  <si>
    <t>O Pato Verde Ubirajara</t>
  </si>
  <si>
    <t>Devonte' Graham</t>
  </si>
  <si>
    <t>Noah Centíneo</t>
  </si>
  <si>
    <t>Klay Thompson</t>
  </si>
  <si>
    <t>Atkinson</t>
  </si>
  <si>
    <t xml:space="preserve">Lonnie Walker </t>
  </si>
  <si>
    <t>Eric Gordon</t>
  </si>
  <si>
    <t>Luciano Duarte ✔</t>
  </si>
  <si>
    <t>Jayson Tatum</t>
  </si>
  <si>
    <t>lduarte@gmail.com</t>
  </si>
  <si>
    <t>Eric Bledsoe</t>
  </si>
  <si>
    <t xml:space="preserve">Zach Collins </t>
  </si>
  <si>
    <t>Kevon Looney</t>
  </si>
  <si>
    <t>Montrezl Harrel</t>
  </si>
  <si>
    <t>Jordan Bell</t>
  </si>
  <si>
    <t>Aedes</t>
  </si>
  <si>
    <t>Emmanuel Mudiay</t>
  </si>
  <si>
    <t>Zéu Brito</t>
  </si>
  <si>
    <t>Jalen Brunson</t>
  </si>
  <si>
    <t>Christian Savi ✔</t>
  </si>
  <si>
    <t>Paulo Salles</t>
  </si>
  <si>
    <t>christiancsavi@gmail.com</t>
  </si>
  <si>
    <t>James Harden</t>
  </si>
  <si>
    <t>Shaun Livingston</t>
  </si>
  <si>
    <t>Trem pistola defensor do shopping Trem™</t>
  </si>
  <si>
    <t>1 Ducks</t>
  </si>
  <si>
    <t>Damyean Dotson</t>
  </si>
  <si>
    <t>Raquel ex-Masterchef</t>
  </si>
  <si>
    <t>Jrue Holiday</t>
  </si>
  <si>
    <t>Shia LaBeouf "just do it"</t>
  </si>
  <si>
    <t>Devin Booker</t>
  </si>
  <si>
    <t>David Nwaba</t>
  </si>
  <si>
    <t>KZ Okpala</t>
  </si>
  <si>
    <t>Jeremy Lamb</t>
  </si>
  <si>
    <t>Quinndary Weatherspoon</t>
  </si>
  <si>
    <t>Taurean Prince</t>
  </si>
  <si>
    <t>Trevor Ariza</t>
  </si>
  <si>
    <t>Danilo Gallinari</t>
  </si>
  <si>
    <t>Mario Hezonja</t>
  </si>
  <si>
    <t>Thaddeus Young</t>
  </si>
  <si>
    <t>Cheick Diallo</t>
  </si>
  <si>
    <t>Dewayne Dedmon</t>
  </si>
  <si>
    <t>Grant Williams</t>
  </si>
  <si>
    <t>Tacko Fall</t>
  </si>
  <si>
    <t>Clint Capela</t>
  </si>
  <si>
    <t>Luke Kornet</t>
  </si>
  <si>
    <t>1 Muriçocas</t>
  </si>
  <si>
    <t>2 Muriçocas</t>
  </si>
  <si>
    <t>1 Terminals</t>
  </si>
  <si>
    <t>2 Terminals</t>
  </si>
  <si>
    <t>Andre Rocha ✔</t>
  </si>
  <si>
    <t>andre.c.rocha@gmail.com</t>
  </si>
  <si>
    <t>Ariranha Pistola</t>
  </si>
  <si>
    <t>Raphael Consani ✔</t>
  </si>
  <si>
    <t>Thiago Silver  ✔</t>
  </si>
  <si>
    <t>Trey Burke</t>
  </si>
  <si>
    <t>Mirian "mãe do Doncic" Poterbin</t>
  </si>
  <si>
    <t>brksconsani@gmail.com</t>
  </si>
  <si>
    <t>Derrick Rose</t>
  </si>
  <si>
    <t>De'Aaron Fox</t>
  </si>
  <si>
    <t>Phil Jackson dos anos 90</t>
  </si>
  <si>
    <t>John Wick</t>
  </si>
  <si>
    <t>assinantesbpliga2.fantasy@gmail.com</t>
  </si>
  <si>
    <t>Austin Rivers</t>
  </si>
  <si>
    <t>Malik Beasley</t>
  </si>
  <si>
    <t>Adelaide Kane</t>
  </si>
  <si>
    <t>Jordan Poole</t>
  </si>
  <si>
    <t>Josh Richardson</t>
  </si>
  <si>
    <t>Brad Stevens</t>
  </si>
  <si>
    <t>Coby White</t>
  </si>
  <si>
    <t>Grayson Allen</t>
  </si>
  <si>
    <t>Dundee</t>
  </si>
  <si>
    <t>Terrence Ross</t>
  </si>
  <si>
    <t>Kyle Lowry</t>
  </si>
  <si>
    <t>Buddy Hield</t>
  </si>
  <si>
    <t>Vince Carter</t>
  </si>
  <si>
    <t>Malik Monk</t>
  </si>
  <si>
    <t>Sophie Turner</t>
  </si>
  <si>
    <t>Dennis Smith Jr</t>
  </si>
  <si>
    <t>Cuca</t>
  </si>
  <si>
    <t>Terrence Ferguson</t>
  </si>
  <si>
    <t>Noah Vonleh</t>
  </si>
  <si>
    <t>Donte DiVicenzo</t>
  </si>
  <si>
    <t>Serge Ibaka</t>
  </si>
  <si>
    <t>Jahlil Okafor</t>
  </si>
  <si>
    <t>Landry Shamet</t>
  </si>
  <si>
    <t>Jusuf Nurkic</t>
  </si>
  <si>
    <t>Tim Hardaway Jr</t>
  </si>
  <si>
    <t>Evan Fournier</t>
  </si>
  <si>
    <t>Jimmy Butler</t>
  </si>
  <si>
    <t>Cam Reddish</t>
  </si>
  <si>
    <t>Justin Jackson</t>
  </si>
  <si>
    <t>D.J. Wilson</t>
  </si>
  <si>
    <t>Gordon Hayward</t>
  </si>
  <si>
    <t>Larry Nance Jr</t>
  </si>
  <si>
    <t>Mitchell Robinson</t>
  </si>
  <si>
    <t>2 Ariranhas</t>
  </si>
  <si>
    <t>Alec Burks</t>
  </si>
  <si>
    <t>1 Ariranhas</t>
  </si>
  <si>
    <t>Jarret Allen</t>
  </si>
  <si>
    <t>R.J. Barret</t>
  </si>
  <si>
    <t>Pascal Siakam</t>
  </si>
  <si>
    <t>Derrick Favors</t>
  </si>
  <si>
    <t>DeAndre Ayton</t>
  </si>
  <si>
    <t>JaVale McGee</t>
  </si>
  <si>
    <t>2 Barons</t>
  </si>
  <si>
    <t>1 Crocodilos</t>
  </si>
  <si>
    <t>2 Crocodilos</t>
  </si>
  <si>
    <t>Bárbara Borges ✔</t>
  </si>
  <si>
    <t>b.cruz.borges@gmail.com</t>
  </si>
  <si>
    <t>Goran Dragic</t>
  </si>
  <si>
    <t>Vulcano</t>
  </si>
  <si>
    <t>Josh Okogie</t>
  </si>
  <si>
    <t>Quenn B</t>
  </si>
  <si>
    <t>Jonathon Simmons</t>
  </si>
  <si>
    <t>Keanu Heavens</t>
  </si>
  <si>
    <t>Deonte Burton</t>
  </si>
  <si>
    <t>Luka Doncic</t>
  </si>
  <si>
    <t>Deividas Sirvydis</t>
  </si>
  <si>
    <t>Nassir Little</t>
  </si>
  <si>
    <t>Kevin Durant</t>
  </si>
  <si>
    <t>Kevin Knox</t>
  </si>
  <si>
    <t>Davis Bertans</t>
  </si>
  <si>
    <t>P.J. Washington</t>
  </si>
  <si>
    <t>Marcus Morris</t>
  </si>
  <si>
    <t>Ante Zizic</t>
  </si>
  <si>
    <t>Harry Giles</t>
  </si>
  <si>
    <t>Willy Hernangómez</t>
  </si>
  <si>
    <t>1 Rising</t>
  </si>
  <si>
    <t>1 Headbangers</t>
  </si>
  <si>
    <t>2 Rising</t>
  </si>
  <si>
    <t>Swap com HeadBangers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</si>
</sst>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&quot;$&quot;#,##0"/>
    <numFmt numFmtId="165" formatCode="0.0"/>
  </numFmts>
  <fonts count="34">
    <font>
      <sz val="10.0"/>
      <color rgb="FF000000"/>
      <name val="Arial"/>
    </font>
    <font>
      <b/>
      <sz val="24.0"/>
      <color rgb="FFFFFFFF"/>
      <name val="Arial"/>
    </font>
    <font/>
    <font>
      <sz val="11.0"/>
      <color rgb="FFFFFFFF"/>
      <name val="Arial"/>
    </font>
    <font>
      <b/>
      <sz val="11.0"/>
      <color rgb="FFFFFFFF"/>
      <name val="Arial"/>
    </font>
    <font>
      <u/>
      <sz val="10.0"/>
      <color rgb="FFFFFFFF"/>
      <name val="Arial"/>
    </font>
    <font>
      <b/>
      <u/>
      <sz val="18.0"/>
      <color rgb="FF000000"/>
      <name val="Arial"/>
    </font>
    <font>
      <b/>
      <sz val="11.0"/>
      <color rgb="FF010000"/>
      <name val="Arial"/>
    </font>
    <font>
      <b/>
      <sz val="10.0"/>
      <color rgb="FF000000"/>
      <name val="Arial"/>
    </font>
    <font>
      <sz val="11.0"/>
      <color rgb="FF000000"/>
      <name val="Arial"/>
    </font>
    <font>
      <sz val="11.0"/>
      <color rgb="FF010000"/>
      <name val="Arial"/>
    </font>
    <font>
      <sz val="11.0"/>
      <color rgb="FFFF0000"/>
      <name val="Arial"/>
    </font>
    <font>
      <sz val="10.0"/>
      <name val="Arial"/>
    </font>
    <font>
      <name val="Arial"/>
    </font>
    <font>
      <b/>
      <sz val="11.0"/>
      <color rgb="FF9900FF"/>
      <name val="Arial"/>
    </font>
    <font>
      <b/>
      <sz val="11.0"/>
      <color rgb="FF000000"/>
      <name val="Arial"/>
    </font>
    <font>
      <sz val="11.0"/>
      <name val="Arial"/>
    </font>
    <font>
      <sz val="11.0"/>
      <color rgb="FFFF9900"/>
      <name val="Arial"/>
    </font>
    <font>
      <sz val="11.0"/>
      <color rgb="FF4A86E8"/>
      <name val="Arial"/>
    </font>
    <font>
      <sz val="11.0"/>
      <color rgb="FFFFFF00"/>
      <name val="Arial"/>
    </font>
    <font>
      <sz val="11.0"/>
      <color rgb="FF9900FF"/>
      <name val="Arial"/>
    </font>
    <font>
      <sz val="11.0"/>
      <color rgb="FF00FF00"/>
      <name val="Arial"/>
    </font>
    <font>
      <b/>
      <u/>
      <sz val="24.0"/>
      <color rgb="FFFFFFFF"/>
      <name val="Arial"/>
    </font>
    <font>
      <sz val="10.0"/>
      <color rgb="FFFFFFFF"/>
      <name val="Arial"/>
    </font>
    <font>
      <b/>
      <u/>
      <sz val="18.0"/>
      <color rgb="FF000000"/>
      <name val="Arial"/>
    </font>
    <font>
      <sz val="11.0"/>
      <color rgb="FFFF00FF"/>
      <name val="Arial"/>
    </font>
    <font>
      <sz val="11.0"/>
      <color rgb="FF6D9EEB"/>
      <name val="Arial"/>
    </font>
    <font>
      <b/>
      <sz val="11.0"/>
      <color rgb="FF674EA7"/>
      <name val="Arial"/>
    </font>
    <font>
      <sz val="11.0"/>
      <color rgb="FF434343"/>
      <name val="Arial"/>
    </font>
    <font>
      <b/>
      <u/>
      <sz val="24.0"/>
      <color rgb="FFFFFFFF"/>
      <name val="Arial"/>
    </font>
    <font>
      <sz val="12.0"/>
      <color rgb="FF000000"/>
      <name val="Arial"/>
    </font>
    <font>
      <sz val="8.0"/>
      <color rgb="FFFFFFFF"/>
      <name val="Arial"/>
    </font>
    <font>
      <sz val="11.0"/>
      <color rgb="FF674EA7"/>
      <name val="Arial"/>
    </font>
    <font>
      <sz val="11.0"/>
      <color rgb="FF993366"/>
      <name val="Arial"/>
    </font>
  </fonts>
  <fills count="15">
    <fill>
      <patternFill patternType="none"/>
    </fill>
    <fill>
      <patternFill patternType="lightGray"/>
    </fill>
    <fill>
      <patternFill patternType="solid">
        <fgColor rgb="FF3366FF"/>
        <bgColor rgb="FF3366FF"/>
      </patternFill>
    </fill>
    <fill>
      <patternFill patternType="solid">
        <fgColor rgb="FF000000"/>
        <bgColor rgb="FF000000"/>
      </patternFill>
    </fill>
    <fill>
      <patternFill patternType="solid">
        <fgColor rgb="FFCCCCCC"/>
        <bgColor rgb="FFCCCCCC"/>
      </patternFill>
    </fill>
    <fill>
      <patternFill patternType="solid">
        <fgColor rgb="FFCCFFCC"/>
        <bgColor rgb="FFCCFFCC"/>
      </patternFill>
    </fill>
    <fill>
      <patternFill patternType="solid">
        <fgColor rgb="FFFFFF99"/>
        <bgColor rgb="FFFFFF99"/>
      </patternFill>
    </fill>
    <fill>
      <patternFill patternType="solid">
        <fgColor rgb="FFFFCC00"/>
        <bgColor rgb="FFFFCC00"/>
      </patternFill>
    </fill>
    <fill>
      <patternFill patternType="solid">
        <fgColor rgb="FF993366"/>
        <bgColor rgb="FF993366"/>
      </patternFill>
    </fill>
    <fill>
      <patternFill patternType="solid">
        <fgColor rgb="FFA4C2F4"/>
        <bgColor rgb="FFA4C2F4"/>
      </patternFill>
    </fill>
    <fill>
      <patternFill patternType="solid">
        <fgColor rgb="FF0000FF"/>
        <bgColor rgb="FF0000FF"/>
      </patternFill>
    </fill>
    <fill>
      <patternFill patternType="solid">
        <fgColor rgb="FFBDE6E1"/>
        <bgColor rgb="FFBDE6E1"/>
      </patternFill>
    </fill>
    <fill>
      <patternFill patternType="solid">
        <fgColor rgb="FFFF0000"/>
        <bgColor rgb="FFFF0000"/>
      </patternFill>
    </fill>
    <fill>
      <patternFill patternType="solid">
        <fgColor rgb="FFFFFFFF"/>
        <bgColor rgb="FFFFFFFF"/>
      </patternFill>
    </fill>
    <fill>
      <patternFill patternType="solid">
        <fgColor rgb="FF9FC5E8"/>
        <bgColor rgb="FF9FC5E8"/>
      </patternFill>
    </fill>
  </fills>
  <borders count="33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/>
      <right/>
      <top/>
      <bottom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left style="thin">
        <color rgb="FF000000"/>
      </left>
    </border>
    <border>
      <left style="thin">
        <color rgb="FF000000"/>
      </left>
      <right/>
      <top/>
      <bottom/>
    </border>
    <border>
      <left style="thin">
        <color rgb="FF000000"/>
      </left>
      <right style="thin">
        <color rgb="FF000000"/>
      </right>
      <top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top style="thin">
        <color rgb="FF000000"/>
      </top>
      <bottom/>
    </border>
    <border>
      <left/>
      <right style="thin">
        <color rgb="FF000000"/>
      </right>
      <top/>
      <bottom style="thin">
        <color rgb="FF000000"/>
      </bottom>
    </border>
    <border>
      <left style="thin">
        <color rgb="FF000000"/>
      </left>
      <right style="thin">
        <color rgb="FF000000"/>
      </right>
      <top/>
      <bottom/>
    </border>
    <border>
      <left style="thin">
        <color rgb="FF000000"/>
      </left>
      <right/>
      <top/>
      <bottom style="thin">
        <color rgb="FF000000"/>
      </bottom>
    </border>
    <border>
      <left/>
      <right/>
      <top/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left style="thin">
        <color rgb="FF000000"/>
      </left>
      <right style="thin">
        <color rgb="FF000000"/>
      </right>
      <bottom/>
    </border>
    <border>
      <left style="thin">
        <color rgb="FF000000"/>
      </left>
      <top/>
      <bottom/>
    </border>
    <border>
      <top/>
      <bottom/>
    </border>
    <border>
      <left/>
      <right style="thin">
        <color rgb="FF000000"/>
      </right>
      <top/>
      <bottom/>
    </border>
    <border>
      <left style="thin">
        <color rgb="FF000000"/>
      </left>
      <top style="thin">
        <color rgb="FF000000"/>
      </top>
      <bottom/>
    </border>
    <border>
      <right style="thin">
        <color rgb="FF000000"/>
      </right>
      <top style="thin">
        <color rgb="FF000000"/>
      </top>
      <bottom/>
    </border>
    <border>
      <left/>
      <right style="thin">
        <color rgb="FF000000"/>
      </right>
      <bottom style="thin">
        <color rgb="FF000000"/>
      </bottom>
    </border>
    <border>
      <left/>
      <right style="thin">
        <color rgb="FF000000"/>
      </right>
      <top style="thin">
        <color rgb="FF000000"/>
      </top>
      <bottom/>
    </border>
    <border>
      <right/>
      <top/>
      <bottom/>
    </border>
  </borders>
  <cellStyleXfs count="1">
    <xf borderId="0" fillId="0" fontId="0" numFmtId="0" applyAlignment="1" applyFont="1"/>
  </cellStyleXfs>
  <cellXfs count="361">
    <xf borderId="0" fillId="0" fontId="0" numFmtId="0" xfId="0" applyAlignment="1" applyFont="1">
      <alignment readingOrder="0" shrinkToFit="0" vertical="bottom" wrapText="1"/>
    </xf>
    <xf borderId="1" fillId="2" fontId="1" numFmtId="0" xfId="0" applyAlignment="1" applyBorder="1" applyFill="1" applyFont="1">
      <alignment horizontal="center" shrinkToFit="0" vertical="center" wrapText="1"/>
    </xf>
    <xf borderId="2" fillId="0" fontId="2" numFmtId="0" xfId="0" applyAlignment="1" applyBorder="1" applyFont="1">
      <alignment shrinkToFit="0" wrapText="1"/>
    </xf>
    <xf borderId="3" fillId="0" fontId="2" numFmtId="0" xfId="0" applyAlignment="1" applyBorder="1" applyFont="1">
      <alignment shrinkToFit="0" wrapText="1"/>
    </xf>
    <xf borderId="4" fillId="3" fontId="0" numFmtId="0" xfId="0" applyAlignment="1" applyBorder="1" applyFill="1" applyFont="1">
      <alignment shrinkToFit="0" wrapText="1"/>
    </xf>
    <xf borderId="1" fillId="2" fontId="3" numFmtId="0" xfId="0" applyAlignment="1" applyBorder="1" applyFont="1">
      <alignment horizontal="center" shrinkToFit="0" vertical="center" wrapText="1"/>
    </xf>
    <xf borderId="4" fillId="3" fontId="0" numFmtId="0" xfId="0" applyAlignment="1" applyBorder="1" applyFont="1">
      <alignment shrinkToFit="0" vertical="center" wrapText="1"/>
    </xf>
    <xf borderId="5" fillId="2" fontId="4" numFmtId="0" xfId="0" applyAlignment="1" applyBorder="1" applyFont="1">
      <alignment horizontal="center" shrinkToFit="0" vertical="center" wrapText="0"/>
    </xf>
    <xf borderId="1" fillId="2" fontId="5" numFmtId="0" xfId="0" applyAlignment="1" applyBorder="1" applyFont="1">
      <alignment horizontal="center" shrinkToFit="0" wrapText="0"/>
    </xf>
    <xf borderId="1" fillId="4" fontId="6" numFmtId="0" xfId="0" applyAlignment="1" applyBorder="1" applyFill="1" applyFont="1">
      <alignment horizontal="center" shrinkToFit="0" vertical="center" wrapText="1"/>
    </xf>
    <xf borderId="5" fillId="5" fontId="7" numFmtId="1" xfId="0" applyAlignment="1" applyBorder="1" applyFill="1" applyFont="1" applyNumberFormat="1">
      <alignment horizontal="center" shrinkToFit="0" vertical="center" wrapText="1"/>
    </xf>
    <xf borderId="4" fillId="3" fontId="8" numFmtId="0" xfId="0" applyAlignment="1" applyBorder="1" applyFont="1">
      <alignment shrinkToFit="0" wrapText="1"/>
    </xf>
    <xf borderId="5" fillId="0" fontId="9" numFmtId="164" xfId="0" applyAlignment="1" applyBorder="1" applyFont="1" applyNumberFormat="1">
      <alignment shrinkToFit="0" wrapText="1"/>
    </xf>
    <xf borderId="6" fillId="6" fontId="10" numFmtId="164" xfId="0" applyAlignment="1" applyBorder="1" applyFill="1" applyFont="1" applyNumberFormat="1">
      <alignment horizontal="center" shrinkToFit="0" wrapText="1"/>
    </xf>
    <xf borderId="5" fillId="5" fontId="7" numFmtId="1" xfId="0" applyAlignment="1" applyBorder="1" applyFont="1" applyNumberFormat="1">
      <alignment horizontal="center" shrinkToFit="0" vertical="center" wrapText="0"/>
    </xf>
    <xf borderId="3" fillId="0" fontId="11" numFmtId="164" xfId="0" applyAlignment="1" applyBorder="1" applyFont="1" applyNumberFormat="1">
      <alignment horizontal="right" shrinkToFit="0" wrapText="0"/>
    </xf>
    <xf borderId="3" fillId="0" fontId="9" numFmtId="164" xfId="0" applyAlignment="1" applyBorder="1" applyFont="1" applyNumberFormat="1">
      <alignment horizontal="right" shrinkToFit="0" wrapText="1"/>
    </xf>
    <xf borderId="5" fillId="0" fontId="10" numFmtId="164" xfId="0" applyAlignment="1" applyBorder="1" applyFont="1" applyNumberFormat="1">
      <alignment shrinkToFit="0" vertical="center" wrapText="0"/>
    </xf>
    <xf borderId="5" fillId="0" fontId="10" numFmtId="164" xfId="0" applyAlignment="1" applyBorder="1" applyFont="1" applyNumberFormat="1">
      <alignment shrinkToFit="0" vertical="center" wrapText="1"/>
    </xf>
    <xf borderId="5" fillId="0" fontId="11" numFmtId="164" xfId="0" applyAlignment="1" applyBorder="1" applyFont="1" applyNumberFormat="1">
      <alignment shrinkToFit="0" vertical="center" wrapText="0"/>
    </xf>
    <xf borderId="4" fillId="3" fontId="12" numFmtId="0" xfId="0" applyAlignment="1" applyBorder="1" applyFont="1">
      <alignment shrinkToFit="0" wrapText="1"/>
    </xf>
    <xf borderId="5" fillId="0" fontId="12" numFmtId="0" xfId="0" applyAlignment="1" applyBorder="1" applyFont="1">
      <alignment shrinkToFit="0" wrapText="1"/>
    </xf>
    <xf borderId="5" fillId="2" fontId="3" numFmtId="0" xfId="0" applyAlignment="1" applyBorder="1" applyFont="1">
      <alignment horizontal="center" shrinkToFit="0" vertical="center" wrapText="0"/>
    </xf>
    <xf borderId="5" fillId="4" fontId="0" numFmtId="164" xfId="0" applyAlignment="1" applyBorder="1" applyFont="1" applyNumberFormat="1">
      <alignment shrinkToFit="0" wrapText="1"/>
    </xf>
    <xf borderId="1" fillId="2" fontId="3" numFmtId="0" xfId="0" applyAlignment="1" applyBorder="1" applyFont="1">
      <alignment horizontal="center" shrinkToFit="0" vertical="center" wrapText="0"/>
    </xf>
    <xf borderId="5" fillId="4" fontId="0" numFmtId="164" xfId="0" applyAlignment="1" applyBorder="1" applyFont="1" applyNumberFormat="1">
      <alignment horizontal="center" shrinkToFit="0" wrapText="1"/>
    </xf>
    <xf borderId="3" fillId="0" fontId="9" numFmtId="164" xfId="0" applyAlignment="1" applyBorder="1" applyFont="1" applyNumberFormat="1">
      <alignment horizontal="right" shrinkToFit="0" wrapText="0"/>
    </xf>
    <xf borderId="0" fillId="4" fontId="0" numFmtId="164" xfId="0" applyAlignment="1" applyFont="1" applyNumberFormat="1">
      <alignment horizontal="center" shrinkToFit="0" vertical="center" wrapText="1"/>
    </xf>
    <xf borderId="5" fillId="0" fontId="9" numFmtId="164" xfId="0" applyAlignment="1" applyBorder="1" applyFont="1" applyNumberFormat="1">
      <alignment shrinkToFit="0" vertical="bottom" wrapText="0"/>
    </xf>
    <xf borderId="3" fillId="6" fontId="10" numFmtId="164" xfId="0" applyAlignment="1" applyBorder="1" applyFont="1" applyNumberFormat="1">
      <alignment horizontal="center" shrinkToFit="0" vertical="bottom" wrapText="1"/>
    </xf>
    <xf borderId="3" fillId="0" fontId="11" numFmtId="164" xfId="0" applyAlignment="1" applyBorder="1" applyFont="1" applyNumberFormat="1">
      <alignment horizontal="right" shrinkToFit="0" vertical="bottom" wrapText="1"/>
    </xf>
    <xf borderId="5" fillId="2" fontId="3" numFmtId="0" xfId="0" applyAlignment="1" applyBorder="1" applyFont="1">
      <alignment horizontal="center" shrinkToFit="0" vertical="center" wrapText="1"/>
    </xf>
    <xf borderId="7" fillId="0" fontId="13" numFmtId="164" xfId="0" applyAlignment="1" applyBorder="1" applyFont="1" applyNumberFormat="1">
      <alignment shrinkToFit="0" vertical="bottom" wrapText="1"/>
    </xf>
    <xf borderId="7" fillId="0" fontId="13" numFmtId="0" xfId="0" applyAlignment="1" applyBorder="1" applyFont="1">
      <alignment shrinkToFit="0" vertical="bottom" wrapText="1"/>
    </xf>
    <xf borderId="0" fillId="0" fontId="12" numFmtId="0" xfId="0" applyAlignment="1" applyFont="1">
      <alignment shrinkToFit="0" wrapText="1"/>
    </xf>
    <xf borderId="8" fillId="0" fontId="9" numFmtId="164" xfId="0" applyAlignment="1" applyBorder="1" applyFont="1" applyNumberFormat="1">
      <alignment readingOrder="0" shrinkToFit="0" vertical="bottom" wrapText="1"/>
    </xf>
    <xf borderId="7" fillId="6" fontId="10" numFmtId="164" xfId="0" applyAlignment="1" applyBorder="1" applyFont="1" applyNumberFormat="1">
      <alignment horizontal="center" readingOrder="0" shrinkToFit="0" vertical="bottom" wrapText="1"/>
    </xf>
    <xf borderId="5" fillId="4" fontId="0" numFmtId="0" xfId="0" applyAlignment="1" applyBorder="1" applyFont="1">
      <alignment horizontal="center" shrinkToFit="0" wrapText="1"/>
    </xf>
    <xf borderId="7" fillId="0" fontId="9" numFmtId="164" xfId="0" applyAlignment="1" applyBorder="1" applyFont="1" applyNumberFormat="1">
      <alignment horizontal="right" readingOrder="0" shrinkToFit="0" vertical="bottom" wrapText="0"/>
    </xf>
    <xf borderId="5" fillId="0" fontId="14" numFmtId="164" xfId="0" applyAlignment="1" applyBorder="1" applyFont="1" applyNumberFormat="1">
      <alignment readingOrder="0" shrinkToFit="0" vertical="center" wrapText="0"/>
    </xf>
    <xf borderId="3" fillId="0" fontId="11" numFmtId="164" xfId="0" applyAlignment="1" applyBorder="1" applyFont="1" applyNumberFormat="1">
      <alignment horizontal="right" shrinkToFit="0" wrapText="1"/>
    </xf>
    <xf borderId="1" fillId="7" fontId="9" numFmtId="0" xfId="0" applyAlignment="1" applyBorder="1" applyFill="1" applyFont="1">
      <alignment horizontal="center" shrinkToFit="0" vertical="center" wrapText="0"/>
    </xf>
    <xf borderId="5" fillId="0" fontId="9" numFmtId="0" xfId="0" applyAlignment="1" applyBorder="1" applyFont="1">
      <alignment shrinkToFit="0" vertical="center" wrapText="1"/>
    </xf>
    <xf borderId="8" fillId="0" fontId="9" numFmtId="0" xfId="0" applyAlignment="1" applyBorder="1" applyFont="1">
      <alignment shrinkToFit="0" vertical="bottom" wrapText="1"/>
    </xf>
    <xf borderId="6" fillId="6" fontId="10" numFmtId="0" xfId="0" applyAlignment="1" applyBorder="1" applyFont="1">
      <alignment horizontal="center" shrinkToFit="0" wrapText="1"/>
    </xf>
    <xf borderId="7" fillId="6" fontId="10" numFmtId="164" xfId="0" applyAlignment="1" applyBorder="1" applyFont="1" applyNumberFormat="1">
      <alignment horizontal="center" shrinkToFit="0" vertical="bottom" wrapText="1"/>
    </xf>
    <xf borderId="7" fillId="0" fontId="9" numFmtId="164" xfId="0" applyAlignment="1" applyBorder="1" applyFont="1" applyNumberFormat="1">
      <alignment horizontal="right" shrinkToFit="0" vertical="bottom" wrapText="0"/>
    </xf>
    <xf borderId="5" fillId="0" fontId="11" numFmtId="164" xfId="0" applyAlignment="1" applyBorder="1" applyFont="1" applyNumberFormat="1">
      <alignment shrinkToFit="0" vertical="center" wrapText="1"/>
    </xf>
    <xf borderId="5" fillId="4" fontId="0" numFmtId="165" xfId="0" applyAlignment="1" applyBorder="1" applyFont="1" applyNumberFormat="1">
      <alignment horizontal="center" shrinkToFit="0" wrapText="1"/>
    </xf>
    <xf borderId="1" fillId="7" fontId="9" numFmtId="0" xfId="0" applyAlignment="1" applyBorder="1" applyFont="1">
      <alignment horizontal="center" shrinkToFit="0" vertical="center" wrapText="1"/>
    </xf>
    <xf borderId="7" fillId="0" fontId="11" numFmtId="164" xfId="0" applyAlignment="1" applyBorder="1" applyFont="1" applyNumberFormat="1">
      <alignment horizontal="right" readingOrder="0" shrinkToFit="0" vertical="bottom" wrapText="0"/>
    </xf>
    <xf borderId="8" fillId="0" fontId="9" numFmtId="164" xfId="0" applyAlignment="1" applyBorder="1" applyFont="1" applyNumberFormat="1">
      <alignment shrinkToFit="0" vertical="bottom" wrapText="1"/>
    </xf>
    <xf borderId="5" fillId="4" fontId="0" numFmtId="0" xfId="0" applyAlignment="1" applyBorder="1" applyFont="1">
      <alignment shrinkToFit="0" wrapText="1"/>
    </xf>
    <xf borderId="1" fillId="8" fontId="3" numFmtId="164" xfId="0" applyAlignment="1" applyBorder="1" applyFill="1" applyFont="1" applyNumberFormat="1">
      <alignment horizontal="center" shrinkToFit="0" vertical="center" wrapText="0"/>
    </xf>
    <xf borderId="7" fillId="0" fontId="11" numFmtId="164" xfId="0" applyAlignment="1" applyBorder="1" applyFont="1" applyNumberFormat="1">
      <alignment horizontal="right" shrinkToFit="0" vertical="bottom" wrapText="0"/>
    </xf>
    <xf borderId="9" fillId="3" fontId="15" numFmtId="0" xfId="0" applyAlignment="1" applyBorder="1" applyFont="1">
      <alignment horizontal="center" shrinkToFit="0" vertical="center" wrapText="1"/>
    </xf>
    <xf borderId="10" fillId="0" fontId="2" numFmtId="0" xfId="0" applyAlignment="1" applyBorder="1" applyFont="1">
      <alignment shrinkToFit="0" wrapText="1"/>
    </xf>
    <xf borderId="1" fillId="8" fontId="3" numFmtId="164" xfId="0" applyAlignment="1" applyBorder="1" applyFont="1" applyNumberFormat="1">
      <alignment horizontal="center" shrinkToFit="0" vertical="center" wrapText="1"/>
    </xf>
    <xf borderId="7" fillId="6" fontId="10" numFmtId="165" xfId="0" applyAlignment="1" applyBorder="1" applyFont="1" applyNumberFormat="1">
      <alignment horizontal="center" shrinkToFit="0" vertical="bottom" wrapText="1"/>
    </xf>
    <xf borderId="5" fillId="0" fontId="9" numFmtId="0" xfId="0" applyAlignment="1" applyBorder="1" applyFont="1">
      <alignment shrinkToFit="0" wrapText="1"/>
    </xf>
    <xf borderId="11" fillId="0" fontId="2" numFmtId="0" xfId="0" applyAlignment="1" applyBorder="1" applyFont="1">
      <alignment shrinkToFit="0" wrapText="1"/>
    </xf>
    <xf borderId="7" fillId="0" fontId="11" numFmtId="164" xfId="0" applyAlignment="1" applyBorder="1" applyFont="1" applyNumberFormat="1">
      <alignment horizontal="right" shrinkToFit="0" wrapText="0"/>
    </xf>
    <xf borderId="7" fillId="0" fontId="14" numFmtId="164" xfId="0" applyAlignment="1" applyBorder="1" applyFont="1" applyNumberFormat="1">
      <alignment horizontal="right" shrinkToFit="0" wrapText="0"/>
    </xf>
    <xf borderId="3" fillId="0" fontId="14" numFmtId="164" xfId="0" applyAlignment="1" applyBorder="1" applyFont="1" applyNumberFormat="1">
      <alignment horizontal="right" shrinkToFit="0" wrapText="1"/>
    </xf>
    <xf borderId="5" fillId="0" fontId="9" numFmtId="0" xfId="0" applyAlignment="1" applyBorder="1" applyFont="1">
      <alignment readingOrder="0" shrinkToFit="0" wrapText="1"/>
    </xf>
    <xf borderId="6" fillId="6" fontId="10" numFmtId="0" xfId="0" applyAlignment="1" applyBorder="1" applyFont="1">
      <alignment horizontal="center" readingOrder="0" shrinkToFit="0" wrapText="1"/>
    </xf>
    <xf borderId="3" fillId="0" fontId="9" numFmtId="164" xfId="0" applyAlignment="1" applyBorder="1" applyFont="1" applyNumberFormat="1">
      <alignment horizontal="right" readingOrder="0" shrinkToFit="0" wrapText="0"/>
    </xf>
    <xf borderId="5" fillId="0" fontId="9" numFmtId="164" xfId="0" applyAlignment="1" applyBorder="1" applyFont="1" applyNumberFormat="1">
      <alignment shrinkToFit="0" vertical="bottom" wrapText="1"/>
    </xf>
    <xf borderId="5" fillId="0" fontId="9" numFmtId="164" xfId="0" applyAlignment="1" applyBorder="1" applyFont="1" applyNumberFormat="1">
      <alignment readingOrder="0" shrinkToFit="0" vertical="center" wrapText="0"/>
    </xf>
    <xf borderId="3" fillId="0" fontId="11" numFmtId="164" xfId="0" applyAlignment="1" applyBorder="1" applyFont="1" applyNumberFormat="1">
      <alignment horizontal="right" shrinkToFit="0" vertical="bottom" wrapText="0"/>
    </xf>
    <xf borderId="5" fillId="9" fontId="7" numFmtId="1" xfId="0" applyAlignment="1" applyBorder="1" applyFill="1" applyFont="1" applyNumberFormat="1">
      <alignment horizontal="center" shrinkToFit="0" vertical="center" wrapText="0"/>
    </xf>
    <xf borderId="3" fillId="0" fontId="9" numFmtId="164" xfId="0" applyAlignment="1" applyBorder="1" applyFont="1" applyNumberFormat="1">
      <alignment horizontal="right" readingOrder="0" shrinkToFit="0" wrapText="1"/>
    </xf>
    <xf borderId="3" fillId="0" fontId="14" numFmtId="164" xfId="0" applyAlignment="1" applyBorder="1" applyFont="1" applyNumberFormat="1">
      <alignment horizontal="right" readingOrder="0" shrinkToFit="0" wrapText="1"/>
    </xf>
    <xf borderId="5" fillId="9" fontId="15" numFmtId="0" xfId="0" applyAlignment="1" applyBorder="1" applyFont="1">
      <alignment horizontal="center" shrinkToFit="0" vertical="center" wrapText="0"/>
    </xf>
    <xf borderId="3" fillId="0" fontId="16" numFmtId="164" xfId="0" applyAlignment="1" applyBorder="1" applyFont="1" applyNumberFormat="1">
      <alignment horizontal="right" readingOrder="0" shrinkToFit="0" wrapText="1"/>
    </xf>
    <xf borderId="3" fillId="0" fontId="14" numFmtId="164" xfId="0" applyAlignment="1" applyBorder="1" applyFont="1" applyNumberFormat="1">
      <alignment horizontal="right" shrinkToFit="0" wrapText="0"/>
    </xf>
    <xf borderId="5" fillId="10" fontId="4" numFmtId="165" xfId="0" applyAlignment="1" applyBorder="1" applyFill="1" applyFont="1" applyNumberFormat="1">
      <alignment horizontal="center" shrinkToFit="0" vertical="center" wrapText="0"/>
    </xf>
    <xf borderId="5" fillId="11" fontId="7" numFmtId="164" xfId="0" applyAlignment="1" applyBorder="1" applyFill="1" applyFont="1" applyNumberFormat="1">
      <alignment horizontal="left" shrinkToFit="0" vertical="center" wrapText="0"/>
    </xf>
    <xf borderId="5" fillId="10" fontId="15" numFmtId="0" xfId="0" applyAlignment="1" applyBorder="1" applyFont="1">
      <alignment shrinkToFit="0" vertical="center" wrapText="0"/>
    </xf>
    <xf borderId="3" fillId="0" fontId="16" numFmtId="164" xfId="0" applyAlignment="1" applyBorder="1" applyFont="1" applyNumberFormat="1">
      <alignment horizontal="right" shrinkToFit="0" wrapText="1"/>
    </xf>
    <xf borderId="5" fillId="10" fontId="3" numFmtId="164" xfId="0" applyAlignment="1" applyBorder="1" applyFont="1" applyNumberFormat="1">
      <alignment shrinkToFit="0" vertical="center" wrapText="0"/>
    </xf>
    <xf borderId="7" fillId="0" fontId="9" numFmtId="164" xfId="0" applyAlignment="1" applyBorder="1" applyFont="1" applyNumberFormat="1">
      <alignment horizontal="right" shrinkToFit="0" vertical="bottom" wrapText="1"/>
    </xf>
    <xf borderId="7" fillId="0" fontId="11" numFmtId="164" xfId="0" applyAlignment="1" applyBorder="1" applyFont="1" applyNumberFormat="1">
      <alignment horizontal="right" shrinkToFit="0" vertical="bottom" wrapText="1"/>
    </xf>
    <xf borderId="5" fillId="12" fontId="10" numFmtId="0" xfId="0" applyAlignment="1" applyBorder="1" applyFill="1" applyFont="1">
      <alignment shrinkToFit="0" vertical="center" wrapText="0"/>
    </xf>
    <xf borderId="5" fillId="0" fontId="9" numFmtId="164" xfId="0" applyAlignment="1" applyBorder="1" applyFont="1" applyNumberFormat="1">
      <alignment shrinkToFit="0" vertical="center" wrapText="1"/>
    </xf>
    <xf borderId="5" fillId="12" fontId="10" numFmtId="0" xfId="0" applyAlignment="1" applyBorder="1" applyFont="1">
      <alignment horizontal="left" shrinkToFit="0" vertical="center" wrapText="0"/>
    </xf>
    <xf borderId="5" fillId="9" fontId="7" numFmtId="1" xfId="0" applyAlignment="1" applyBorder="1" applyFont="1" applyNumberFormat="1">
      <alignment horizontal="center" shrinkToFit="0" vertical="center" wrapText="1"/>
    </xf>
    <xf borderId="5" fillId="12" fontId="9" numFmtId="164" xfId="0" applyAlignment="1" applyBorder="1" applyFont="1" applyNumberFormat="1">
      <alignment horizontal="center" shrinkToFit="0" vertical="center" wrapText="1"/>
    </xf>
    <xf borderId="5" fillId="9" fontId="15" numFmtId="0" xfId="0" applyAlignment="1" applyBorder="1" applyFont="1">
      <alignment horizontal="center" shrinkToFit="0" vertical="center" wrapText="1"/>
    </xf>
    <xf borderId="5" fillId="3" fontId="10" numFmtId="0" xfId="0" applyAlignment="1" applyBorder="1" applyFont="1">
      <alignment shrinkToFit="0" vertical="center" wrapText="0"/>
    </xf>
    <xf borderId="5" fillId="10" fontId="4" numFmtId="165" xfId="0" applyAlignment="1" applyBorder="1" applyFont="1" applyNumberFormat="1">
      <alignment horizontal="center" shrinkToFit="0" vertical="center" wrapText="1"/>
    </xf>
    <xf borderId="5" fillId="11" fontId="7" numFmtId="164" xfId="0" applyAlignment="1" applyBorder="1" applyFont="1" applyNumberFormat="1">
      <alignment horizontal="left" shrinkToFit="0" vertical="center" wrapText="1"/>
    </xf>
    <xf borderId="5" fillId="3" fontId="4" numFmtId="0" xfId="0" applyAlignment="1" applyBorder="1" applyFont="1">
      <alignment horizontal="center" shrinkToFit="0" vertical="center" wrapText="1"/>
    </xf>
    <xf borderId="5" fillId="3" fontId="4" numFmtId="0" xfId="0" applyAlignment="1" applyBorder="1" applyFont="1">
      <alignment horizontal="center" shrinkToFit="0" vertical="center" wrapText="0"/>
    </xf>
    <xf borderId="5" fillId="10" fontId="15" numFmtId="0" xfId="0" applyAlignment="1" applyBorder="1" applyFont="1">
      <alignment shrinkToFit="0" vertical="center" wrapText="1"/>
    </xf>
    <xf borderId="5" fillId="3" fontId="4" numFmtId="0" xfId="0" applyAlignment="1" applyBorder="1" applyFont="1">
      <alignment horizontal="center" readingOrder="0" shrinkToFit="0" vertical="center" wrapText="0"/>
    </xf>
    <xf borderId="5" fillId="10" fontId="3" numFmtId="164" xfId="0" applyAlignment="1" applyBorder="1" applyFont="1" applyNumberFormat="1">
      <alignment shrinkToFit="0" vertical="center" wrapText="1"/>
    </xf>
    <xf borderId="12" fillId="3" fontId="15" numFmtId="0" xfId="0" applyAlignment="1" applyBorder="1" applyFont="1">
      <alignment horizontal="center" shrinkToFit="0" vertical="center" wrapText="1"/>
    </xf>
    <xf borderId="5" fillId="12" fontId="10" numFmtId="0" xfId="0" applyAlignment="1" applyBorder="1" applyFont="1">
      <alignment shrinkToFit="0" vertical="center" wrapText="1"/>
    </xf>
    <xf borderId="4" fillId="3" fontId="15" numFmtId="0" xfId="0" applyAlignment="1" applyBorder="1" applyFont="1">
      <alignment horizontal="center" shrinkToFit="0" vertical="center" wrapText="1"/>
    </xf>
    <xf borderId="5" fillId="12" fontId="10" numFmtId="0" xfId="0" applyAlignment="1" applyBorder="1" applyFont="1">
      <alignment horizontal="left" shrinkToFit="0" vertical="center" wrapText="1"/>
    </xf>
    <xf borderId="5" fillId="3" fontId="11" numFmtId="0" xfId="0" applyAlignment="1" applyBorder="1" applyFont="1">
      <alignment horizontal="center" shrinkToFit="0" vertical="center" wrapText="0"/>
    </xf>
    <xf borderId="5" fillId="3" fontId="10" numFmtId="0" xfId="0" applyAlignment="1" applyBorder="1" applyFont="1">
      <alignment shrinkToFit="0" vertical="center" wrapText="1"/>
    </xf>
    <xf borderId="13" fillId="3" fontId="17" numFmtId="0" xfId="0" applyAlignment="1" applyBorder="1" applyFont="1">
      <alignment horizontal="center" shrinkToFit="0" vertical="center" wrapText="1"/>
    </xf>
    <xf borderId="5" fillId="3" fontId="4" numFmtId="0" xfId="0" applyAlignment="1" applyBorder="1" applyFont="1">
      <alignment horizontal="center" readingOrder="0" shrinkToFit="0" vertical="center" wrapText="1"/>
    </xf>
    <xf borderId="5" fillId="3" fontId="18" numFmtId="0" xfId="0" applyAlignment="1" applyBorder="1" applyFont="1">
      <alignment horizontal="center" shrinkToFit="0" vertical="center" wrapText="0"/>
    </xf>
    <xf borderId="5" fillId="3" fontId="11" numFmtId="0" xfId="0" applyAlignment="1" applyBorder="1" applyFont="1">
      <alignment horizontal="center" shrinkToFit="0" vertical="center" wrapText="1"/>
    </xf>
    <xf borderId="14" fillId="3" fontId="3" numFmtId="0" xfId="0" applyAlignment="1" applyBorder="1" applyFont="1">
      <alignment horizontal="center" shrinkToFit="0" vertical="center" wrapText="1"/>
    </xf>
    <xf borderId="5" fillId="3" fontId="3" numFmtId="0" xfId="0" applyAlignment="1" applyBorder="1" applyFont="1">
      <alignment horizontal="center" shrinkToFit="0" vertical="center" wrapText="1"/>
    </xf>
    <xf borderId="5" fillId="3" fontId="3" numFmtId="0" xfId="0" applyAlignment="1" applyBorder="1" applyFont="1">
      <alignment horizontal="center" shrinkToFit="0" vertical="center" wrapText="0"/>
    </xf>
    <xf borderId="5" fillId="3" fontId="19" numFmtId="0" xfId="0" applyAlignment="1" applyBorder="1" applyFont="1">
      <alignment shrinkToFit="0" vertical="center" wrapText="1"/>
    </xf>
    <xf borderId="5" fillId="3" fontId="19" numFmtId="0" xfId="0" applyAlignment="1" applyBorder="1" applyFont="1">
      <alignment shrinkToFit="0" vertical="center" wrapText="0"/>
    </xf>
    <xf borderId="5" fillId="3" fontId="20" numFmtId="0" xfId="0" applyAlignment="1" applyBorder="1" applyFont="1">
      <alignment horizontal="center" shrinkToFit="0" vertical="center" wrapText="1"/>
    </xf>
    <xf borderId="5" fillId="3" fontId="20" numFmtId="0" xfId="0" applyAlignment="1" applyBorder="1" applyFont="1">
      <alignment horizontal="center" shrinkToFit="0" vertical="center" wrapText="0"/>
    </xf>
    <xf borderId="15" fillId="3" fontId="3" numFmtId="0" xfId="0" applyAlignment="1" applyBorder="1" applyFont="1">
      <alignment horizontal="center" shrinkToFit="0" vertical="center" wrapText="1"/>
    </xf>
    <xf borderId="5" fillId="3" fontId="10" numFmtId="0" xfId="0" applyAlignment="1" applyBorder="1" applyFont="1">
      <alignment horizontal="center" shrinkToFit="0" vertical="center" wrapText="0"/>
    </xf>
    <xf borderId="5" fillId="3" fontId="18" numFmtId="0" xfId="0" applyAlignment="1" applyBorder="1" applyFont="1">
      <alignment horizontal="center" shrinkToFit="0" vertical="center" wrapText="1"/>
    </xf>
    <xf borderId="5" fillId="3" fontId="3" numFmtId="0" xfId="0" applyAlignment="1" applyBorder="1" applyFont="1">
      <alignment horizontal="center" readingOrder="0" shrinkToFit="0" vertical="center" wrapText="0"/>
    </xf>
    <xf borderId="16" fillId="3" fontId="3" numFmtId="0" xfId="0" applyAlignment="1" applyBorder="1" applyFont="1">
      <alignment horizontal="center" shrinkToFit="0" vertical="center" wrapText="1"/>
    </xf>
    <xf borderId="17" fillId="3" fontId="3" numFmtId="0" xfId="0" applyAlignment="1" applyBorder="1" applyFont="1">
      <alignment horizontal="center" shrinkToFit="0" vertical="center" wrapText="0"/>
    </xf>
    <xf borderId="17" fillId="3" fontId="3" numFmtId="0" xfId="0" applyAlignment="1" applyBorder="1" applyFont="1">
      <alignment horizontal="center" shrinkToFit="0" vertical="center" wrapText="1"/>
    </xf>
    <xf borderId="5" fillId="3" fontId="17" numFmtId="0" xfId="0" applyAlignment="1" applyBorder="1" applyFont="1">
      <alignment horizontal="center" readingOrder="0" shrinkToFit="0" vertical="center" wrapText="1"/>
    </xf>
    <xf borderId="18" fillId="3" fontId="3" numFmtId="0" xfId="0" applyAlignment="1" applyBorder="1" applyFont="1">
      <alignment horizontal="center" shrinkToFit="0" wrapText="0"/>
    </xf>
    <xf borderId="19" fillId="3" fontId="3" numFmtId="0" xfId="0" applyAlignment="1" applyBorder="1" applyFont="1">
      <alignment horizontal="center" shrinkToFit="0" vertical="center" wrapText="1"/>
    </xf>
    <xf borderId="19" fillId="3" fontId="3" numFmtId="0" xfId="0" applyAlignment="1" applyBorder="1" applyFont="1">
      <alignment horizontal="center" shrinkToFit="0" vertical="center" wrapText="0"/>
    </xf>
    <xf borderId="5" fillId="3" fontId="21" numFmtId="0" xfId="0" applyAlignment="1" applyBorder="1" applyFont="1">
      <alignment horizontal="center" shrinkToFit="0" vertical="center" wrapText="0"/>
    </xf>
    <xf borderId="15" fillId="3" fontId="3" numFmtId="0" xfId="0" applyAlignment="1" applyBorder="1" applyFont="1">
      <alignment horizontal="center" shrinkToFit="0" vertical="center" wrapText="0"/>
    </xf>
    <xf borderId="0" fillId="4" fontId="0" numFmtId="164" xfId="0" applyAlignment="1" applyFont="1" applyNumberFormat="1">
      <alignment horizontal="center" shrinkToFit="0" vertical="center" wrapText="1"/>
    </xf>
    <xf borderId="20" fillId="3" fontId="15" numFmtId="0" xfId="0" applyAlignment="1" applyBorder="1" applyFont="1">
      <alignment horizontal="center" shrinkToFit="0" vertical="center" wrapText="1"/>
    </xf>
    <xf borderId="21" fillId="3" fontId="15" numFmtId="0" xfId="0" applyAlignment="1" applyBorder="1" applyFont="1">
      <alignment horizontal="center" shrinkToFit="0" vertical="center" wrapText="1"/>
    </xf>
    <xf borderId="4" fillId="3" fontId="21" numFmtId="0" xfId="0" applyAlignment="1" applyBorder="1" applyFont="1">
      <alignment horizontal="center" shrinkToFit="0" vertical="center" wrapText="0"/>
    </xf>
    <xf borderId="4" fillId="3" fontId="21" numFmtId="0" xfId="0" applyAlignment="1" applyBorder="1" applyFont="1">
      <alignment horizontal="center" shrinkToFit="0" vertical="center" wrapText="1"/>
    </xf>
    <xf borderId="4" fillId="3" fontId="3" numFmtId="0" xfId="0" applyAlignment="1" applyBorder="1" applyFont="1">
      <alignment horizontal="center" shrinkToFit="0" vertical="center" wrapText="0"/>
    </xf>
    <xf borderId="6" fillId="3" fontId="21" numFmtId="0" xfId="0" applyAlignment="1" applyBorder="1" applyFont="1">
      <alignment horizontal="center" shrinkToFit="0" wrapText="1"/>
    </xf>
    <xf borderId="17" fillId="3" fontId="21" numFmtId="0" xfId="0" applyAlignment="1" applyBorder="1" applyFont="1">
      <alignment horizontal="center" shrinkToFit="0" vertical="center" wrapText="0"/>
    </xf>
    <xf borderId="5" fillId="3" fontId="3" numFmtId="0" xfId="0" applyAlignment="1" applyBorder="1" applyFont="1">
      <alignment horizontal="center" shrinkToFit="0" wrapText="0"/>
    </xf>
    <xf borderId="17" fillId="3" fontId="21" numFmtId="0" xfId="0" applyAlignment="1" applyBorder="1" applyFont="1">
      <alignment horizontal="center" shrinkToFit="0" wrapText="0"/>
    </xf>
    <xf borderId="8" fillId="3" fontId="3" numFmtId="0" xfId="0" applyAlignment="1" applyBorder="1" applyFont="1">
      <alignment horizontal="center" shrinkToFit="0" vertical="center" wrapText="1"/>
    </xf>
    <xf borderId="22" fillId="0" fontId="2" numFmtId="0" xfId="0" applyAlignment="1" applyBorder="1" applyFont="1">
      <alignment shrinkToFit="0" wrapText="1"/>
    </xf>
    <xf borderId="23" fillId="0" fontId="2" numFmtId="0" xfId="0" applyAlignment="1" applyBorder="1" applyFont="1">
      <alignment shrinkToFit="0" wrapText="1"/>
    </xf>
    <xf borderId="15" fillId="3" fontId="21" numFmtId="0" xfId="0" applyAlignment="1" applyBorder="1" applyFont="1">
      <alignment horizontal="center" shrinkToFit="0" vertical="center" wrapText="1"/>
    </xf>
    <xf borderId="24" fillId="3" fontId="3" numFmtId="0" xfId="0" applyAlignment="1" applyBorder="1" applyFont="1">
      <alignment horizontal="center" shrinkToFit="0" vertical="center" wrapText="1"/>
    </xf>
    <xf borderId="1" fillId="2" fontId="1" numFmtId="164" xfId="0" applyAlignment="1" applyBorder="1" applyFont="1" applyNumberFormat="1">
      <alignment horizontal="center" shrinkToFit="0" vertical="center" wrapText="0"/>
    </xf>
    <xf borderId="1" fillId="2" fontId="22" numFmtId="164" xfId="0" applyAlignment="1" applyBorder="1" applyFont="1" applyNumberFormat="1">
      <alignment horizontal="center" shrinkToFit="0" vertical="center" wrapText="0"/>
    </xf>
    <xf borderId="5" fillId="0" fontId="9" numFmtId="164" xfId="0" applyAlignment="1" applyBorder="1" applyFont="1" applyNumberFormat="1">
      <alignment readingOrder="0" shrinkToFit="0" wrapText="1"/>
    </xf>
    <xf borderId="6" fillId="6" fontId="10" numFmtId="164" xfId="0" applyAlignment="1" applyBorder="1" applyFont="1" applyNumberFormat="1">
      <alignment horizontal="center" readingOrder="0" shrinkToFit="0" wrapText="1"/>
    </xf>
    <xf borderId="6" fillId="13" fontId="9" numFmtId="164" xfId="0" applyAlignment="1" applyBorder="1" applyFill="1" applyFont="1" applyNumberFormat="1">
      <alignment horizontal="right" readingOrder="0" shrinkToFit="0" wrapText="1"/>
    </xf>
    <xf borderId="5" fillId="5" fontId="7" numFmtId="1" xfId="0" applyAlignment="1" applyBorder="1" applyFont="1" applyNumberFormat="1">
      <alignment horizontal="center" readingOrder="0" shrinkToFit="0" vertical="center" wrapText="0"/>
    </xf>
    <xf borderId="6" fillId="6" fontId="10" numFmtId="165" xfId="0" applyAlignment="1" applyBorder="1" applyFont="1" applyNumberFormat="1">
      <alignment horizontal="center" shrinkToFit="0" wrapText="1"/>
    </xf>
    <xf borderId="5" fillId="0" fontId="9" numFmtId="164" xfId="0" applyAlignment="1" applyBorder="1" applyFont="1" applyNumberFormat="1">
      <alignment readingOrder="0" shrinkToFit="0" vertical="bottom" wrapText="1"/>
    </xf>
    <xf borderId="3" fillId="6" fontId="10" numFmtId="164" xfId="0" applyAlignment="1" applyBorder="1" applyFont="1" applyNumberFormat="1">
      <alignment horizontal="center" readingOrder="0" shrinkToFit="0" vertical="bottom" wrapText="1"/>
    </xf>
    <xf borderId="3" fillId="0" fontId="9" numFmtId="164" xfId="0" applyAlignment="1" applyBorder="1" applyFont="1" applyNumberFormat="1">
      <alignment horizontal="right" readingOrder="0" shrinkToFit="0" vertical="bottom" wrapText="0"/>
    </xf>
    <xf borderId="5" fillId="0" fontId="9" numFmtId="164" xfId="0" applyAlignment="1" applyBorder="1" applyFont="1" applyNumberFormat="1">
      <alignment shrinkToFit="0" vertical="center" wrapText="0"/>
    </xf>
    <xf borderId="3" fillId="0" fontId="9" numFmtId="164" xfId="0" applyAlignment="1" applyBorder="1" applyFont="1" applyNumberFormat="1">
      <alignment horizontal="right" shrinkToFit="0" vertical="bottom" wrapText="0"/>
    </xf>
    <xf borderId="5" fillId="0" fontId="14" numFmtId="164" xfId="0" applyAlignment="1" applyBorder="1" applyFont="1" applyNumberFormat="1">
      <alignment shrinkToFit="0" vertical="center" wrapText="0"/>
    </xf>
    <xf borderId="3" fillId="6" fontId="10" numFmtId="165" xfId="0" applyAlignment="1" applyBorder="1" applyFont="1" applyNumberFormat="1">
      <alignment horizontal="center" shrinkToFit="0" vertical="bottom" wrapText="1"/>
    </xf>
    <xf borderId="6" fillId="13" fontId="14" numFmtId="164" xfId="0" applyAlignment="1" applyBorder="1" applyFont="1" applyNumberFormat="1">
      <alignment horizontal="right" shrinkToFit="0" wrapText="1"/>
    </xf>
    <xf borderId="7" fillId="0" fontId="16" numFmtId="164" xfId="0" applyAlignment="1" applyBorder="1" applyFont="1" applyNumberFormat="1">
      <alignment shrinkToFit="0" wrapText="1"/>
    </xf>
    <xf borderId="5" fillId="0" fontId="9" numFmtId="164" xfId="0" applyAlignment="1" applyBorder="1" applyFont="1" applyNumberFormat="1">
      <alignment readingOrder="0" shrinkToFit="0" vertical="bottom" wrapText="1"/>
    </xf>
    <xf borderId="3" fillId="6" fontId="10" numFmtId="164" xfId="0" applyAlignment="1" applyBorder="1" applyFont="1" applyNumberFormat="1">
      <alignment horizontal="center" readingOrder="0" shrinkToFit="0" vertical="bottom" wrapText="1"/>
    </xf>
    <xf borderId="7" fillId="0" fontId="11" numFmtId="164" xfId="0" applyAlignment="1" applyBorder="1" applyFont="1" applyNumberFormat="1">
      <alignment shrinkToFit="0" wrapText="1"/>
    </xf>
    <xf borderId="5" fillId="0" fontId="9" numFmtId="164" xfId="0" applyAlignment="1" applyBorder="1" applyFont="1" applyNumberFormat="1">
      <alignment shrinkToFit="0" vertical="bottom" wrapText="1"/>
    </xf>
    <xf borderId="5" fillId="0" fontId="10" numFmtId="0" xfId="0" applyAlignment="1" applyBorder="1" applyFont="1">
      <alignment shrinkToFit="0" wrapText="1"/>
    </xf>
    <xf borderId="3" fillId="6" fontId="10" numFmtId="164" xfId="0" applyAlignment="1" applyBorder="1" applyFont="1" applyNumberFormat="1">
      <alignment horizontal="center" shrinkToFit="0" vertical="bottom" wrapText="1"/>
    </xf>
    <xf borderId="3" fillId="0" fontId="13" numFmtId="164" xfId="0" applyAlignment="1" applyBorder="1" applyFont="1" applyNumberFormat="1">
      <alignment shrinkToFit="0" wrapText="1"/>
    </xf>
    <xf borderId="6" fillId="13" fontId="11" numFmtId="164" xfId="0" applyAlignment="1" applyBorder="1" applyFont="1" applyNumberFormat="1">
      <alignment horizontal="right" shrinkToFit="0" wrapText="1"/>
    </xf>
    <xf borderId="6" fillId="3" fontId="4" numFmtId="0" xfId="0" applyAlignment="1" applyBorder="1" applyFont="1">
      <alignment horizontal="center" shrinkToFit="0" wrapText="0"/>
    </xf>
    <xf borderId="3" fillId="0" fontId="13" numFmtId="164" xfId="0" applyAlignment="1" applyBorder="1" applyFont="1" applyNumberFormat="1">
      <alignment readingOrder="0" shrinkToFit="0" wrapText="1"/>
    </xf>
    <xf borderId="18" fillId="3" fontId="12" numFmtId="0" xfId="0" applyAlignment="1" applyBorder="1" applyFont="1">
      <alignment shrinkToFit="0" wrapText="1"/>
    </xf>
    <xf borderId="3" fillId="0" fontId="11" numFmtId="164" xfId="0" applyAlignment="1" applyBorder="1" applyFont="1" applyNumberFormat="1">
      <alignment horizontal="right" shrinkToFit="0" wrapText="1"/>
    </xf>
    <xf borderId="5" fillId="3" fontId="3" numFmtId="0" xfId="0" applyAlignment="1" applyBorder="1" applyFont="1">
      <alignment horizontal="center" readingOrder="0" shrinkToFit="0" vertical="center" wrapText="1"/>
    </xf>
    <xf borderId="5" fillId="9" fontId="7" numFmtId="1" xfId="0" applyAlignment="1" applyBorder="1" applyFont="1" applyNumberFormat="1">
      <alignment horizontal="center" readingOrder="0" shrinkToFit="0" vertical="center" wrapText="0"/>
    </xf>
    <xf borderId="5" fillId="0" fontId="10" numFmtId="164" xfId="0" applyAlignment="1" applyBorder="1" applyFont="1" applyNumberFormat="1">
      <alignment readingOrder="0" shrinkToFit="0" vertical="center" wrapText="0"/>
    </xf>
    <xf borderId="17" fillId="3" fontId="17" numFmtId="0" xfId="0" applyAlignment="1" applyBorder="1" applyFont="1">
      <alignment horizontal="center" readingOrder="0" shrinkToFit="0" vertical="center" wrapText="0"/>
    </xf>
    <xf borderId="3" fillId="0" fontId="11" numFmtId="164" xfId="0" applyAlignment="1" applyBorder="1" applyFont="1" applyNumberFormat="1">
      <alignment horizontal="right" readingOrder="0" shrinkToFit="0" vertical="bottom" wrapText="0"/>
    </xf>
    <xf borderId="15" fillId="3" fontId="21" numFmtId="0" xfId="0" applyAlignment="1" applyBorder="1" applyFont="1">
      <alignment horizontal="center" shrinkToFit="0" vertical="center" wrapText="0"/>
    </xf>
    <xf borderId="5" fillId="0" fontId="11" numFmtId="164" xfId="0" applyAlignment="1" applyBorder="1" applyFont="1" applyNumberFormat="1">
      <alignment readingOrder="0" shrinkToFit="0" vertical="center" wrapText="0"/>
    </xf>
    <xf borderId="5" fillId="12" fontId="9" numFmtId="164" xfId="0" applyAlignment="1" applyBorder="1" applyFont="1" applyNumberFormat="1">
      <alignment horizontal="center" readingOrder="0" shrinkToFit="0" vertical="center" wrapText="1"/>
    </xf>
    <xf borderId="5" fillId="3" fontId="19" numFmtId="0" xfId="0" applyAlignment="1" applyBorder="1" applyFont="1">
      <alignment horizontal="center" readingOrder="0" shrinkToFit="0" vertical="center" wrapText="0"/>
    </xf>
    <xf borderId="19" fillId="3" fontId="3" numFmtId="0" xfId="0" applyAlignment="1" applyBorder="1" applyFont="1">
      <alignment horizontal="center" readingOrder="0" shrinkToFit="0" vertical="center" wrapText="0"/>
    </xf>
    <xf borderId="5" fillId="3" fontId="9" numFmtId="164" xfId="0" applyAlignment="1" applyBorder="1" applyFont="1" applyNumberFormat="1">
      <alignment shrinkToFit="0" wrapText="0"/>
    </xf>
    <xf borderId="6" fillId="3" fontId="10" numFmtId="165" xfId="0" applyAlignment="1" applyBorder="1" applyFont="1" applyNumberFormat="1">
      <alignment horizontal="center" shrinkToFit="0" wrapText="0"/>
    </xf>
    <xf borderId="6" fillId="3" fontId="9" numFmtId="164" xfId="0" applyAlignment="1" applyBorder="1" applyFont="1" applyNumberFormat="1">
      <alignment horizontal="right" shrinkToFit="0" wrapText="0"/>
    </xf>
    <xf borderId="6" fillId="3" fontId="14" numFmtId="164" xfId="0" applyAlignment="1" applyBorder="1" applyFont="1" applyNumberFormat="1">
      <alignment horizontal="right" shrinkToFit="0" wrapText="0"/>
    </xf>
    <xf borderId="6" fillId="3" fontId="14" numFmtId="164" xfId="0" applyAlignment="1" applyBorder="1" applyFont="1" applyNumberFormat="1">
      <alignment horizontal="right" shrinkToFit="0" wrapText="1"/>
    </xf>
    <xf borderId="5" fillId="3" fontId="10" numFmtId="0" xfId="0" applyAlignment="1" applyBorder="1" applyFont="1">
      <alignment shrinkToFit="0" wrapText="1"/>
    </xf>
    <xf borderId="6" fillId="3" fontId="10" numFmtId="0" xfId="0" applyAlignment="1" applyBorder="1" applyFont="1">
      <alignment horizontal="center" shrinkToFit="0" wrapText="1"/>
    </xf>
    <xf borderId="6" fillId="3" fontId="11" numFmtId="164" xfId="0" applyAlignment="1" applyBorder="1" applyFont="1" applyNumberFormat="1">
      <alignment horizontal="right" shrinkToFit="0" wrapText="1"/>
    </xf>
    <xf borderId="1" fillId="2" fontId="23" numFmtId="0" xfId="0" applyAlignment="1" applyBorder="1" applyFont="1">
      <alignment horizontal="center" shrinkToFit="0" wrapText="0"/>
    </xf>
    <xf borderId="5" fillId="0" fontId="9" numFmtId="164" xfId="0" applyAlignment="1" applyBorder="1" applyFont="1" applyNumberFormat="1">
      <alignment shrinkToFit="0" wrapText="0"/>
    </xf>
    <xf borderId="6" fillId="6" fontId="10" numFmtId="165" xfId="0" applyAlignment="1" applyBorder="1" applyFont="1" applyNumberFormat="1">
      <alignment horizontal="center" shrinkToFit="0" wrapText="0"/>
    </xf>
    <xf borderId="3" fillId="0" fontId="14" numFmtId="164" xfId="0" applyAlignment="1" applyBorder="1" applyFont="1" applyNumberFormat="1">
      <alignment horizontal="right" readingOrder="0" shrinkToFit="0" wrapText="0"/>
    </xf>
    <xf borderId="5" fillId="0" fontId="9" numFmtId="164" xfId="0" applyAlignment="1" applyBorder="1" applyFont="1" applyNumberFormat="1">
      <alignment readingOrder="0" shrinkToFit="0" wrapText="0"/>
    </xf>
    <xf borderId="6" fillId="6" fontId="10" numFmtId="165" xfId="0" applyAlignment="1" applyBorder="1" applyFont="1" applyNumberFormat="1">
      <alignment horizontal="center" readingOrder="0" shrinkToFit="0" wrapText="0"/>
    </xf>
    <xf borderId="3" fillId="0" fontId="14" numFmtId="164" xfId="0" applyAlignment="1" applyBorder="1" applyFont="1" applyNumberFormat="1">
      <alignment horizontal="right" shrinkToFit="0" vertical="bottom" wrapText="0"/>
    </xf>
    <xf borderId="8" fillId="0" fontId="9" numFmtId="164" xfId="0" applyAlignment="1" applyBorder="1" applyFont="1" applyNumberFormat="1">
      <alignment shrinkToFit="0" vertical="bottom" wrapText="0"/>
    </xf>
    <xf borderId="7" fillId="6" fontId="10" numFmtId="165" xfId="0" applyAlignment="1" applyBorder="1" applyFont="1" applyNumberFormat="1">
      <alignment horizontal="center" shrinkToFit="0" vertical="bottom" wrapText="0"/>
    </xf>
    <xf borderId="1" fillId="2" fontId="1" numFmtId="164" xfId="0" applyAlignment="1" applyBorder="1" applyFont="1" applyNumberFormat="1">
      <alignment horizontal="center" readingOrder="0" shrinkToFit="0" vertical="center" wrapText="0"/>
    </xf>
    <xf borderId="5" fillId="0" fontId="9" numFmtId="0" xfId="0" applyAlignment="1" applyBorder="1" applyFont="1">
      <alignment shrinkToFit="0" vertical="bottom" wrapText="1"/>
    </xf>
    <xf borderId="3" fillId="6" fontId="10" numFmtId="0" xfId="0" applyAlignment="1" applyBorder="1" applyFont="1">
      <alignment horizontal="center" shrinkToFit="0" vertical="bottom" wrapText="1"/>
    </xf>
    <xf borderId="6" fillId="13" fontId="16" numFmtId="164" xfId="0" applyAlignment="1" applyBorder="1" applyFont="1" applyNumberFormat="1">
      <alignment horizontal="right" readingOrder="0" shrinkToFit="0" wrapText="1"/>
    </xf>
    <xf borderId="6" fillId="13" fontId="16" numFmtId="164" xfId="0" applyAlignment="1" applyBorder="1" applyFont="1" applyNumberFormat="1">
      <alignment horizontal="right" shrinkToFit="0" wrapText="1"/>
    </xf>
    <xf borderId="3" fillId="0" fontId="11" numFmtId="164" xfId="0" applyAlignment="1" applyBorder="1" applyFont="1" applyNumberFormat="1">
      <alignment horizontal="right" shrinkToFit="0" vertical="bottom" wrapText="1"/>
    </xf>
    <xf borderId="5" fillId="3" fontId="3" numFmtId="0" xfId="0" applyAlignment="1" applyBorder="1" applyFont="1">
      <alignment horizontal="left" shrinkToFit="0" vertical="center" wrapText="0"/>
    </xf>
    <xf borderId="3" fillId="0" fontId="9" numFmtId="164" xfId="0" applyAlignment="1" applyBorder="1" applyFont="1" applyNumberFormat="1">
      <alignment horizontal="right" shrinkToFit="0" vertical="bottom" wrapText="1"/>
    </xf>
    <xf borderId="3" fillId="0" fontId="16" numFmtId="164" xfId="0" applyAlignment="1" applyBorder="1" applyFont="1" applyNumberFormat="1">
      <alignment horizontal="right" shrinkToFit="0" vertical="bottom" wrapText="1"/>
    </xf>
    <xf borderId="7" fillId="0" fontId="9" numFmtId="164" xfId="0" applyAlignment="1" applyBorder="1" applyFont="1" applyNumberFormat="1">
      <alignment horizontal="right" shrinkToFit="0" wrapText="1"/>
    </xf>
    <xf borderId="7" fillId="0" fontId="11" numFmtId="164" xfId="0" applyAlignment="1" applyBorder="1" applyFont="1" applyNumberFormat="1">
      <alignment horizontal="right" shrinkToFit="0" wrapText="1"/>
    </xf>
    <xf borderId="1" fillId="4" fontId="24" numFmtId="0" xfId="0" applyAlignment="1" applyBorder="1" applyFont="1">
      <alignment horizontal="center" shrinkToFit="0" wrapText="1"/>
    </xf>
    <xf borderId="15" fillId="3" fontId="25" numFmtId="0" xfId="0" applyAlignment="1" applyBorder="1" applyFont="1">
      <alignment horizontal="center" shrinkToFit="0" vertical="center" wrapText="0"/>
    </xf>
    <xf borderId="5" fillId="3" fontId="16" numFmtId="0" xfId="0" applyAlignment="1" applyBorder="1" applyFont="1">
      <alignment shrinkToFit="0" wrapText="1"/>
    </xf>
    <xf borderId="6" fillId="3" fontId="16" numFmtId="0" xfId="0" applyAlignment="1" applyBorder="1" applyFont="1">
      <alignment shrinkToFit="0" wrapText="1"/>
    </xf>
    <xf borderId="7" fillId="0" fontId="14" numFmtId="164" xfId="0" applyAlignment="1" applyBorder="1" applyFont="1" applyNumberFormat="1">
      <alignment shrinkToFit="0" wrapText="1"/>
    </xf>
    <xf borderId="3" fillId="6" fontId="10" numFmtId="165" xfId="0" applyAlignment="1" applyBorder="1" applyFont="1" applyNumberFormat="1">
      <alignment horizontal="center" shrinkToFit="0" wrapText="1"/>
    </xf>
    <xf borderId="25" fillId="3" fontId="15" numFmtId="0" xfId="0" applyAlignment="1" applyBorder="1" applyFont="1">
      <alignment horizontal="center" shrinkToFit="0" vertical="center" wrapText="1"/>
    </xf>
    <xf borderId="26" fillId="0" fontId="2" numFmtId="0" xfId="0" applyAlignment="1" applyBorder="1" applyFont="1">
      <alignment shrinkToFit="0" wrapText="1"/>
    </xf>
    <xf borderId="3" fillId="0" fontId="10" numFmtId="164" xfId="0" applyAlignment="1" applyBorder="1" applyFont="1" applyNumberFormat="1">
      <alignment horizontal="right" shrinkToFit="0" wrapText="0"/>
    </xf>
    <xf borderId="7" fillId="0" fontId="14" numFmtId="164" xfId="0" applyAlignment="1" applyBorder="1" applyFont="1" applyNumberFormat="1">
      <alignment readingOrder="0" shrinkToFit="0" wrapText="1"/>
    </xf>
    <xf borderId="4" fillId="3" fontId="4" numFmtId="0" xfId="0" applyAlignment="1" applyBorder="1" applyFont="1">
      <alignment horizontal="center" shrinkToFit="0" vertical="center" wrapText="1"/>
    </xf>
    <xf borderId="5" fillId="3" fontId="17" numFmtId="0" xfId="0" applyAlignment="1" applyBorder="1" applyFont="1">
      <alignment horizontal="center" shrinkToFit="0" vertical="center" wrapText="0"/>
    </xf>
    <xf borderId="5" fillId="3" fontId="17" numFmtId="0" xfId="0" applyAlignment="1" applyBorder="1" applyFont="1">
      <alignment horizontal="center" readingOrder="0" shrinkToFit="0" vertical="center" wrapText="0"/>
    </xf>
    <xf borderId="5" fillId="4" fontId="0" numFmtId="164" xfId="0" applyAlignment="1" applyBorder="1" applyFont="1" applyNumberFormat="1">
      <alignment horizontal="left" shrinkToFit="0" wrapText="1"/>
    </xf>
    <xf borderId="7" fillId="0" fontId="9" numFmtId="164" xfId="0" applyAlignment="1" applyBorder="1" applyFont="1" applyNumberFormat="1">
      <alignment horizontal="right" shrinkToFit="0" wrapText="0"/>
    </xf>
    <xf borderId="8" fillId="0" fontId="9" numFmtId="164" xfId="0" applyAlignment="1" applyBorder="1" applyFont="1" applyNumberFormat="1">
      <alignment shrinkToFit="0" wrapText="1"/>
    </xf>
    <xf borderId="18" fillId="6" fontId="10" numFmtId="164" xfId="0" applyAlignment="1" applyBorder="1" applyFont="1" applyNumberFormat="1">
      <alignment horizontal="center" shrinkToFit="0" wrapText="1"/>
    </xf>
    <xf borderId="7" fillId="0" fontId="14" numFmtId="164" xfId="0" applyAlignment="1" applyBorder="1" applyFont="1" applyNumberFormat="1">
      <alignment horizontal="right" shrinkToFit="0" wrapText="1"/>
    </xf>
    <xf borderId="7" fillId="0" fontId="12" numFmtId="0" xfId="0" applyAlignment="1" applyBorder="1" applyFont="1">
      <alignment shrinkToFit="0" wrapText="1"/>
    </xf>
    <xf borderId="7" fillId="0" fontId="12" numFmtId="164" xfId="0" applyAlignment="1" applyBorder="1" applyFont="1" applyNumberFormat="1">
      <alignment shrinkToFit="0" wrapText="1"/>
    </xf>
    <xf borderId="8" fillId="0" fontId="9" numFmtId="0" xfId="0" applyAlignment="1" applyBorder="1" applyFont="1">
      <alignment shrinkToFit="0" wrapText="1"/>
    </xf>
    <xf borderId="18" fillId="6" fontId="10" numFmtId="0" xfId="0" applyAlignment="1" applyBorder="1" applyFont="1">
      <alignment horizontal="center" shrinkToFit="0" wrapText="1"/>
    </xf>
    <xf borderId="5" fillId="0" fontId="9" numFmtId="164" xfId="0" applyAlignment="1" applyBorder="1" applyFont="1" applyNumberFormat="1">
      <alignment shrinkToFit="0" wrapText="1"/>
    </xf>
    <xf borderId="3" fillId="6" fontId="10" numFmtId="164" xfId="0" applyAlignment="1" applyBorder="1" applyFont="1" applyNumberFormat="1">
      <alignment horizontal="center" shrinkToFit="0" wrapText="1"/>
    </xf>
    <xf borderId="7" fillId="0" fontId="9" numFmtId="164" xfId="0" applyAlignment="1" applyBorder="1" applyFont="1" applyNumberFormat="1">
      <alignment horizontal="right" readingOrder="0" shrinkToFit="0" wrapText="0"/>
    </xf>
    <xf borderId="19" fillId="3" fontId="21" numFmtId="0" xfId="0" applyAlignment="1" applyBorder="1" applyFont="1">
      <alignment horizontal="center" shrinkToFit="0" vertical="center" wrapText="0"/>
    </xf>
    <xf borderId="17" fillId="3" fontId="16" numFmtId="0" xfId="0" applyAlignment="1" applyBorder="1" applyFont="1">
      <alignment shrinkToFit="0" wrapText="1"/>
    </xf>
    <xf borderId="7" fillId="0" fontId="9" numFmtId="164" xfId="0" applyAlignment="1" applyBorder="1" applyFont="1" applyNumberFormat="1">
      <alignment readingOrder="0" shrinkToFit="0" wrapText="1"/>
    </xf>
    <xf borderId="27" fillId="3" fontId="16" numFmtId="0" xfId="0" applyAlignment="1" applyBorder="1" applyFont="1">
      <alignment shrinkToFit="0" wrapText="1"/>
    </xf>
    <xf borderId="4" fillId="3" fontId="16" numFmtId="0" xfId="0" applyAlignment="1" applyBorder="1" applyFont="1">
      <alignment shrinkToFit="0" wrapText="1"/>
    </xf>
    <xf borderId="8" fillId="0" fontId="9" numFmtId="0" xfId="0" applyAlignment="1" applyBorder="1" applyFont="1">
      <alignment readingOrder="0" shrinkToFit="0" wrapText="1"/>
    </xf>
    <xf borderId="18" fillId="6" fontId="10" numFmtId="0" xfId="0" applyAlignment="1" applyBorder="1" applyFont="1">
      <alignment horizontal="center" readingOrder="0" shrinkToFit="0" wrapText="1"/>
    </xf>
    <xf borderId="5" fillId="3" fontId="3" numFmtId="0" xfId="0" applyAlignment="1" applyBorder="1" applyFont="1">
      <alignment horizontal="center" readingOrder="0" shrinkToFit="0" wrapText="0"/>
    </xf>
    <xf borderId="18" fillId="3" fontId="26" numFmtId="0" xfId="0" applyAlignment="1" applyBorder="1" applyFont="1">
      <alignment horizontal="center" shrinkToFit="0" wrapText="0"/>
    </xf>
    <xf borderId="6" fillId="3" fontId="3" numFmtId="0" xfId="0" applyAlignment="1" applyBorder="1" applyFont="1">
      <alignment horizontal="center" shrinkToFit="0" wrapText="0"/>
    </xf>
    <xf borderId="28" fillId="3" fontId="27" numFmtId="0" xfId="0" applyAlignment="1" applyBorder="1" applyFont="1">
      <alignment horizontal="center" shrinkToFit="0" vertical="center" wrapText="0"/>
    </xf>
    <xf borderId="29" fillId="0" fontId="2" numFmtId="0" xfId="0" applyAlignment="1" applyBorder="1" applyFont="1">
      <alignment shrinkToFit="0" wrapText="1"/>
    </xf>
    <xf borderId="0" fillId="0" fontId="2" numFmtId="0" xfId="0" applyAlignment="1" applyFont="1">
      <alignment shrinkToFit="0" vertical="center" wrapText="1"/>
    </xf>
    <xf borderId="0" fillId="0" fontId="2" numFmtId="0" xfId="0" applyAlignment="1" applyFont="1">
      <alignment shrinkToFit="0" vertical="center" wrapText="1"/>
    </xf>
    <xf borderId="3" fillId="0" fontId="13" numFmtId="164" xfId="0" applyAlignment="1" applyBorder="1" applyFont="1" applyNumberFormat="1">
      <alignment shrinkToFit="0" wrapText="1"/>
    </xf>
    <xf borderId="5" fillId="0" fontId="28" numFmtId="164" xfId="0" applyAlignment="1" applyBorder="1" applyFont="1" applyNumberFormat="1">
      <alignment shrinkToFit="0" vertical="center" wrapText="0"/>
    </xf>
    <xf borderId="5" fillId="14" fontId="7" numFmtId="1" xfId="0" applyAlignment="1" applyBorder="1" applyFill="1" applyFont="1" applyNumberFormat="1">
      <alignment horizontal="center" readingOrder="0" shrinkToFit="0" vertical="center" wrapText="0"/>
    </xf>
    <xf borderId="3" fillId="6" fontId="9" numFmtId="164" xfId="0" applyAlignment="1" applyBorder="1" applyFont="1" applyNumberFormat="1">
      <alignment horizontal="center" shrinkToFit="0" vertical="bottom" wrapText="1"/>
    </xf>
    <xf borderId="3" fillId="13" fontId="9" numFmtId="164" xfId="0" applyAlignment="1" applyBorder="1" applyFont="1" applyNumberFormat="1">
      <alignment horizontal="right" shrinkToFit="0" vertical="bottom" wrapText="1"/>
    </xf>
    <xf borderId="3" fillId="13" fontId="11" numFmtId="164" xfId="0" applyAlignment="1" applyBorder="1" applyFont="1" applyNumberFormat="1">
      <alignment horizontal="right" shrinkToFit="0" vertical="bottom" wrapText="1"/>
    </xf>
    <xf borderId="15" fillId="3" fontId="19" numFmtId="0" xfId="0" applyAlignment="1" applyBorder="1" applyFont="1">
      <alignment horizontal="center" shrinkToFit="0" vertical="center" wrapText="0"/>
    </xf>
    <xf borderId="8" fillId="0" fontId="9" numFmtId="164" xfId="0" applyAlignment="1" applyBorder="1" applyFont="1" applyNumberFormat="1">
      <alignment readingOrder="0" shrinkToFit="0" wrapText="1"/>
    </xf>
    <xf borderId="18" fillId="6" fontId="10" numFmtId="164" xfId="0" applyAlignment="1" applyBorder="1" applyFont="1" applyNumberFormat="1">
      <alignment horizontal="center" readingOrder="0" shrinkToFit="0" wrapText="1"/>
    </xf>
    <xf borderId="7" fillId="0" fontId="11" numFmtId="164" xfId="0" applyAlignment="1" applyBorder="1" applyFont="1" applyNumberFormat="1">
      <alignment horizontal="right" readingOrder="0" shrinkToFit="0" wrapText="0"/>
    </xf>
    <xf borderId="7" fillId="0" fontId="14" numFmtId="164" xfId="0" applyAlignment="1" applyBorder="1" applyFont="1" applyNumberFormat="1">
      <alignment horizontal="right" readingOrder="0" shrinkToFit="0" wrapText="0"/>
    </xf>
    <xf borderId="7" fillId="0" fontId="13" numFmtId="164" xfId="0" applyAlignment="1" applyBorder="1" applyFont="1" applyNumberFormat="1">
      <alignment shrinkToFit="0" wrapText="1"/>
    </xf>
    <xf borderId="5" fillId="9" fontId="15" numFmtId="0" xfId="0" applyAlignment="1" applyBorder="1" applyFont="1">
      <alignment horizontal="center" readingOrder="0" shrinkToFit="0" vertical="center" wrapText="0"/>
    </xf>
    <xf borderId="6" fillId="13" fontId="9" numFmtId="164" xfId="0" applyAlignment="1" applyBorder="1" applyFont="1" applyNumberFormat="1">
      <alignment horizontal="right" shrinkToFit="0" wrapText="1"/>
    </xf>
    <xf borderId="5" fillId="0" fontId="9" numFmtId="0" xfId="0" applyAlignment="1" applyBorder="1" applyFont="1">
      <alignment shrinkToFit="0" vertical="bottom" wrapText="1"/>
    </xf>
    <xf borderId="3" fillId="6" fontId="10" numFmtId="0" xfId="0" applyAlignment="1" applyBorder="1" applyFont="1">
      <alignment horizontal="center" shrinkToFit="0" vertical="bottom" wrapText="1"/>
    </xf>
    <xf borderId="1" fillId="2" fontId="29" numFmtId="0" xfId="0" applyAlignment="1" applyBorder="1" applyFont="1">
      <alignment horizontal="center" shrinkToFit="0" vertical="center" wrapText="0"/>
    </xf>
    <xf borderId="30" fillId="6" fontId="10" numFmtId="0" xfId="0" applyAlignment="1" applyBorder="1" applyFont="1">
      <alignment horizontal="center" readingOrder="0" shrinkToFit="0" wrapText="1"/>
    </xf>
    <xf borderId="3" fillId="0" fontId="10" numFmtId="164" xfId="0" applyAlignment="1" applyBorder="1" applyFont="1" applyNumberFormat="1">
      <alignment readingOrder="0" shrinkToFit="0" vertical="center" wrapText="0"/>
    </xf>
    <xf borderId="3" fillId="0" fontId="14" numFmtId="164" xfId="0" applyAlignment="1" applyBorder="1" applyFont="1" applyNumberFormat="1">
      <alignment readingOrder="0" shrinkToFit="0" vertical="center" wrapText="0"/>
    </xf>
    <xf borderId="5" fillId="0" fontId="10" numFmtId="164" xfId="0" applyAlignment="1" applyBorder="1" applyFont="1" applyNumberFormat="1">
      <alignment shrinkToFit="0" wrapText="1"/>
    </xf>
    <xf borderId="15" fillId="3" fontId="3" numFmtId="0" xfId="0" applyAlignment="1" applyBorder="1" applyFont="1">
      <alignment horizontal="center" shrinkToFit="0" wrapText="0"/>
    </xf>
    <xf borderId="15" fillId="3" fontId="17" numFmtId="0" xfId="0" applyAlignment="1" applyBorder="1" applyFont="1">
      <alignment horizontal="center" readingOrder="0" shrinkToFit="0" vertical="center" wrapText="0"/>
    </xf>
    <xf borderId="4" fillId="3" fontId="21" numFmtId="0" xfId="0" applyAlignment="1" applyBorder="1" applyFont="1">
      <alignment horizontal="center" shrinkToFit="0" wrapText="1"/>
    </xf>
    <xf borderId="6" fillId="6" fontId="10" numFmtId="165" xfId="0" applyAlignment="1" applyBorder="1" applyFont="1" applyNumberFormat="1">
      <alignment horizontal="center" readingOrder="0" shrinkToFit="0" wrapText="1"/>
    </xf>
    <xf borderId="3" fillId="13" fontId="9" numFmtId="164" xfId="0" applyAlignment="1" applyBorder="1" applyFont="1" applyNumberFormat="1">
      <alignment horizontal="right" shrinkToFit="0" wrapText="1"/>
    </xf>
    <xf borderId="8" fillId="0" fontId="11" numFmtId="164" xfId="0" applyAlignment="1" applyBorder="1" applyFont="1" applyNumberFormat="1">
      <alignment shrinkToFit="0" wrapText="1"/>
    </xf>
    <xf borderId="5" fillId="3" fontId="21" numFmtId="0" xfId="0" applyAlignment="1" applyBorder="1" applyFont="1">
      <alignment horizontal="center" shrinkToFit="0" wrapText="0"/>
    </xf>
    <xf borderId="3" fillId="0" fontId="10" numFmtId="164" xfId="0" applyAlignment="1" applyBorder="1" applyFont="1" applyNumberFormat="1">
      <alignment horizontal="right" shrinkToFit="0" vertical="bottom" wrapText="0"/>
    </xf>
    <xf borderId="3" fillId="13" fontId="13" numFmtId="164" xfId="0" applyAlignment="1" applyBorder="1" applyFont="1" applyNumberFormat="1">
      <alignment shrinkToFit="0" vertical="bottom" wrapText="1"/>
    </xf>
    <xf borderId="3" fillId="0" fontId="13" numFmtId="0" xfId="0" applyAlignment="1" applyBorder="1" applyFont="1">
      <alignment shrinkToFit="0" vertical="bottom" wrapText="1"/>
    </xf>
    <xf borderId="7" fillId="13" fontId="11" numFmtId="164" xfId="0" applyAlignment="1" applyBorder="1" applyFont="1" applyNumberFormat="1">
      <alignment horizontal="right" shrinkToFit="0" vertical="bottom" wrapText="1"/>
    </xf>
    <xf borderId="7" fillId="13" fontId="9" numFmtId="164" xfId="0" applyAlignment="1" applyBorder="1" applyFont="1" applyNumberFormat="1">
      <alignment horizontal="right" shrinkToFit="0" vertical="bottom" wrapText="1"/>
    </xf>
    <xf borderId="7" fillId="0" fontId="14" numFmtId="164" xfId="0" applyAlignment="1" applyBorder="1" applyFont="1" applyNumberFormat="1">
      <alignment horizontal="right" readingOrder="0" shrinkToFit="0" vertical="bottom" wrapText="0"/>
    </xf>
    <xf borderId="7" fillId="0" fontId="14" numFmtId="164" xfId="0" applyAlignment="1" applyBorder="1" applyFont="1" applyNumberFormat="1">
      <alignment horizontal="right" shrinkToFit="0" vertical="bottom" wrapText="0"/>
    </xf>
    <xf borderId="7" fillId="6" fontId="10" numFmtId="165" xfId="0" applyAlignment="1" applyBorder="1" applyFont="1" applyNumberFormat="1">
      <alignment horizontal="center" readingOrder="0" shrinkToFit="0" vertical="bottom" wrapText="1"/>
    </xf>
    <xf borderId="7" fillId="0" fontId="9" numFmtId="164" xfId="0" applyAlignment="1" applyBorder="1" applyFont="1" applyNumberFormat="1">
      <alignment horizontal="right" readingOrder="0" shrinkToFit="0" wrapText="1"/>
    </xf>
    <xf borderId="18" fillId="13" fontId="9" numFmtId="164" xfId="0" applyAlignment="1" applyBorder="1" applyFont="1" applyNumberFormat="1">
      <alignment shrinkToFit="0" wrapText="1"/>
    </xf>
    <xf borderId="7" fillId="0" fontId="14" numFmtId="164" xfId="0" applyAlignment="1" applyBorder="1" applyFont="1" applyNumberFormat="1">
      <alignment horizontal="right" readingOrder="0" shrinkToFit="0" wrapText="1"/>
    </xf>
    <xf borderId="5" fillId="0" fontId="11" numFmtId="164" xfId="0" applyAlignment="1" applyBorder="1" applyFont="1" applyNumberFormat="1">
      <alignment shrinkToFit="0" wrapText="1"/>
    </xf>
    <xf borderId="8" fillId="3" fontId="3" numFmtId="0" xfId="0" applyAlignment="1" applyBorder="1" applyFont="1">
      <alignment horizontal="center" shrinkToFit="0" wrapText="0"/>
    </xf>
    <xf borderId="5" fillId="0" fontId="16" numFmtId="0" xfId="0" applyAlignment="1" applyBorder="1" applyFont="1">
      <alignment shrinkToFit="0" wrapText="1"/>
    </xf>
    <xf borderId="6" fillId="13" fontId="14" numFmtId="164" xfId="0" applyAlignment="1" applyBorder="1" applyFont="1" applyNumberFormat="1">
      <alignment horizontal="right" readingOrder="0" shrinkToFit="0" wrapText="1"/>
    </xf>
    <xf borderId="3" fillId="6" fontId="10" numFmtId="165" xfId="0" applyAlignment="1" applyBorder="1" applyFont="1" applyNumberFormat="1">
      <alignment horizontal="center" shrinkToFit="0" vertical="bottom" wrapText="0"/>
    </xf>
    <xf borderId="3" fillId="0" fontId="16" numFmtId="164" xfId="0" applyAlignment="1" applyBorder="1" applyFont="1" applyNumberFormat="1">
      <alignment shrinkToFit="0" wrapText="1"/>
    </xf>
    <xf borderId="3" fillId="0" fontId="11" numFmtId="164" xfId="0" applyAlignment="1" applyBorder="1" applyFont="1" applyNumberFormat="1">
      <alignment shrinkToFit="0" wrapText="1"/>
    </xf>
    <xf borderId="5" fillId="6" fontId="10" numFmtId="0" xfId="0" applyAlignment="1" applyBorder="1" applyFont="1">
      <alignment horizontal="center" shrinkToFit="0" vertical="center" wrapText="1"/>
    </xf>
    <xf borderId="7" fillId="0" fontId="11" numFmtId="164" xfId="0" applyAlignment="1" applyBorder="1" applyFont="1" applyNumberFormat="1">
      <alignment horizontal="right" readingOrder="0" shrinkToFit="0" wrapText="1"/>
    </xf>
    <xf borderId="31" fillId="3" fontId="3" numFmtId="0" xfId="0" applyAlignment="1" applyBorder="1" applyFont="1">
      <alignment horizontal="center" shrinkToFit="0" wrapText="0"/>
    </xf>
    <xf borderId="7" fillId="0" fontId="16" numFmtId="0" xfId="0" applyAlignment="1" applyBorder="1" applyFont="1">
      <alignment shrinkToFit="0" wrapText="1"/>
    </xf>
    <xf borderId="18" fillId="13" fontId="9" numFmtId="164" xfId="0" applyAlignment="1" applyBorder="1" applyFont="1" applyNumberFormat="1">
      <alignment horizontal="right" shrinkToFit="0" wrapText="1"/>
    </xf>
    <xf borderId="19" fillId="3" fontId="16" numFmtId="0" xfId="0" applyAlignment="1" applyBorder="1" applyFont="1">
      <alignment shrinkToFit="0" wrapText="1"/>
    </xf>
    <xf borderId="18" fillId="13" fontId="14" numFmtId="164" xfId="0" applyAlignment="1" applyBorder="1" applyFont="1" applyNumberFormat="1">
      <alignment horizontal="right" shrinkToFit="0" wrapText="1"/>
    </xf>
    <xf borderId="8" fillId="3" fontId="3" numFmtId="0" xfId="0" applyAlignment="1" applyBorder="1" applyFont="1">
      <alignment horizontal="center" readingOrder="0" shrinkToFit="0" wrapText="0"/>
    </xf>
    <xf borderId="14" fillId="3" fontId="3" numFmtId="0" xfId="0" applyAlignment="1" applyBorder="1" applyFont="1">
      <alignment horizontal="center" shrinkToFit="0" vertical="center" wrapText="0"/>
    </xf>
    <xf borderId="3" fillId="0" fontId="14" numFmtId="164" xfId="0" applyAlignment="1" applyBorder="1" applyFont="1" applyNumberFormat="1">
      <alignment horizontal="right" readingOrder="0" shrinkToFit="0" vertical="bottom" wrapText="0"/>
    </xf>
    <xf borderId="14" fillId="3" fontId="19" numFmtId="0" xfId="0" applyAlignment="1" applyBorder="1" applyFont="1">
      <alignment horizontal="center" shrinkToFit="0" vertical="center" wrapText="0"/>
    </xf>
    <xf borderId="3" fillId="0" fontId="10" numFmtId="164" xfId="0" applyAlignment="1" applyBorder="1" applyFont="1" applyNumberFormat="1">
      <alignment horizontal="right" readingOrder="0" shrinkToFit="0" vertical="bottom" wrapText="0"/>
    </xf>
    <xf borderId="7" fillId="3" fontId="3" numFmtId="0" xfId="0" applyAlignment="1" applyBorder="1" applyFont="1">
      <alignment horizontal="center" shrinkToFit="0" wrapText="0"/>
    </xf>
    <xf borderId="17" fillId="3" fontId="19" numFmtId="0" xfId="0" applyAlignment="1" applyBorder="1" applyFont="1">
      <alignment horizontal="center" shrinkToFit="0" vertical="center" wrapText="0"/>
    </xf>
    <xf borderId="15" fillId="3" fontId="3" numFmtId="0" xfId="0" applyAlignment="1" applyBorder="1" applyFont="1">
      <alignment horizontal="center" readingOrder="0" shrinkToFit="0" vertical="center" wrapText="0"/>
    </xf>
    <xf borderId="24" fillId="3" fontId="3" numFmtId="0" xfId="0" applyAlignment="1" applyBorder="1" applyFont="1">
      <alignment horizontal="center" shrinkToFit="0" vertical="center" wrapText="0"/>
    </xf>
    <xf borderId="8" fillId="3" fontId="21" numFmtId="0" xfId="0" applyAlignment="1" applyBorder="1" applyFont="1">
      <alignment horizontal="center" shrinkToFit="0" vertical="center" wrapText="0"/>
    </xf>
    <xf borderId="16" fillId="3" fontId="3" numFmtId="0" xfId="0" applyAlignment="1" applyBorder="1" applyFont="1">
      <alignment horizontal="center" shrinkToFit="0" vertical="center" wrapText="0"/>
    </xf>
    <xf borderId="24" fillId="3" fontId="16" numFmtId="0" xfId="0" applyAlignment="1" applyBorder="1" applyFont="1">
      <alignment shrinkToFit="0" wrapText="1"/>
    </xf>
    <xf borderId="22" fillId="3" fontId="3" numFmtId="0" xfId="0" applyAlignment="1" applyBorder="1" applyFont="1">
      <alignment horizontal="center" shrinkToFit="0" vertical="center" wrapText="0"/>
    </xf>
    <xf borderId="11" fillId="3" fontId="3" numFmtId="0" xfId="0" applyAlignment="1" applyBorder="1" applyFont="1">
      <alignment horizontal="center" shrinkToFit="0" vertical="center" wrapText="0"/>
    </xf>
    <xf borderId="17" fillId="3" fontId="3" numFmtId="0" xfId="0" applyAlignment="1" applyBorder="1" applyFont="1">
      <alignment horizontal="center" readingOrder="0" shrinkToFit="0" vertical="center" wrapText="0"/>
    </xf>
    <xf borderId="5" fillId="13" fontId="30" numFmtId="0" xfId="0" applyAlignment="1" applyBorder="1" applyFont="1">
      <alignment horizontal="center" shrinkToFit="0" wrapText="1"/>
    </xf>
    <xf borderId="5" fillId="0" fontId="9" numFmtId="164" xfId="0" applyAlignment="1" applyBorder="1" applyFont="1" applyNumberFormat="1">
      <alignment horizontal="right" shrinkToFit="0" vertical="bottom" wrapText="0"/>
    </xf>
    <xf borderId="1" fillId="2" fontId="31" numFmtId="0" xfId="0" applyAlignment="1" applyBorder="1" applyFont="1">
      <alignment horizontal="center" shrinkToFit="0" vertical="center" wrapText="0"/>
    </xf>
    <xf borderId="5" fillId="0" fontId="11" numFmtId="164" xfId="0" applyAlignment="1" applyBorder="1" applyFont="1" applyNumberFormat="1">
      <alignment horizontal="right" shrinkToFit="0" vertical="bottom" wrapText="0"/>
    </xf>
    <xf borderId="3" fillId="0" fontId="11" numFmtId="164" xfId="0" applyAlignment="1" applyBorder="1" applyFont="1" applyNumberFormat="1">
      <alignment horizontal="right" readingOrder="0" shrinkToFit="0" wrapText="0"/>
    </xf>
    <xf borderId="5" fillId="0" fontId="14" numFmtId="164" xfId="0" applyAlignment="1" applyBorder="1" applyFont="1" applyNumberFormat="1">
      <alignment readingOrder="0" shrinkToFit="0" vertical="center" wrapText="1"/>
    </xf>
    <xf borderId="7" fillId="6" fontId="10" numFmtId="0" xfId="0" applyAlignment="1" applyBorder="1" applyFont="1">
      <alignment horizontal="center" shrinkToFit="0" vertical="bottom" wrapText="1"/>
    </xf>
    <xf borderId="18" fillId="3" fontId="3" numFmtId="0" xfId="0" applyAlignment="1" applyBorder="1" applyFont="1">
      <alignment horizontal="center" shrinkToFit="0" wrapText="1"/>
    </xf>
    <xf borderId="15" fillId="3" fontId="21" numFmtId="0" xfId="0" applyAlignment="1" applyBorder="1" applyFont="1">
      <alignment horizontal="center" shrinkToFit="0" wrapText="0"/>
    </xf>
    <xf borderId="1" fillId="2" fontId="3" numFmtId="0" xfId="0" applyAlignment="1" applyBorder="1" applyFont="1">
      <alignment horizontal="center" readingOrder="0" shrinkToFit="0" vertical="center" wrapText="1"/>
    </xf>
    <xf borderId="1" fillId="2" fontId="23" numFmtId="0" xfId="0" applyAlignment="1" applyBorder="1" applyFont="1">
      <alignment horizontal="center" readingOrder="0" shrinkToFit="0" wrapText="0"/>
    </xf>
    <xf borderId="18" fillId="6" fontId="10" numFmtId="165" xfId="0" applyAlignment="1" applyBorder="1" applyFont="1" applyNumberFormat="1">
      <alignment horizontal="center" shrinkToFit="0" wrapText="1"/>
    </xf>
    <xf borderId="1" fillId="2" fontId="3" numFmtId="0" xfId="0" applyAlignment="1" applyBorder="1" applyFont="1">
      <alignment horizontal="center" readingOrder="0" shrinkToFit="0" vertical="center" wrapText="0"/>
    </xf>
    <xf borderId="18" fillId="13" fontId="14" numFmtId="164" xfId="0" applyAlignment="1" applyBorder="1" applyFont="1" applyNumberFormat="1">
      <alignment shrinkToFit="0" wrapText="1"/>
    </xf>
    <xf borderId="5" fillId="0" fontId="12" numFmtId="0" xfId="0" applyAlignment="1" applyBorder="1" applyFont="1">
      <alignment shrinkToFit="0" vertical="bottom" wrapText="1"/>
    </xf>
    <xf borderId="8" fillId="0" fontId="11" numFmtId="0" xfId="0" applyAlignment="1" applyBorder="1" applyFont="1">
      <alignment shrinkToFit="0" wrapText="1"/>
    </xf>
    <xf borderId="5" fillId="0" fontId="11" numFmtId="164" xfId="0" applyAlignment="1" applyBorder="1" applyFont="1" applyNumberFormat="1">
      <alignment shrinkToFit="0" vertical="bottom" wrapText="0"/>
    </xf>
    <xf borderId="5" fillId="0" fontId="14" numFmtId="164" xfId="0" applyAlignment="1" applyBorder="1" applyFont="1" applyNumberFormat="1">
      <alignment shrinkToFit="0" vertical="bottom" wrapText="0"/>
    </xf>
    <xf borderId="3" fillId="0" fontId="9" numFmtId="164" xfId="0" applyAlignment="1" applyBorder="1" applyFont="1" applyNumberFormat="1">
      <alignment horizontal="right" shrinkToFit="0" vertical="bottom" wrapText="1"/>
    </xf>
    <xf borderId="1" fillId="3" fontId="15" numFmtId="0" xfId="0" applyAlignment="1" applyBorder="1" applyFont="1">
      <alignment horizontal="center" shrinkToFit="0" vertical="center" wrapText="1"/>
    </xf>
    <xf borderId="3" fillId="0" fontId="14" numFmtId="164" xfId="0" applyAlignment="1" applyBorder="1" applyFont="1" applyNumberFormat="1">
      <alignment horizontal="right" shrinkToFit="0" vertical="bottom" wrapText="1"/>
    </xf>
    <xf borderId="5" fillId="3" fontId="18" numFmtId="0" xfId="0" applyAlignment="1" applyBorder="1" applyFont="1">
      <alignment horizontal="center" readingOrder="0" shrinkToFit="0" vertical="center" wrapText="0"/>
    </xf>
    <xf borderId="5" fillId="6" fontId="10" numFmtId="0" xfId="0" applyAlignment="1" applyBorder="1" applyFont="1">
      <alignment horizontal="center" readingOrder="0" shrinkToFit="0" vertical="center" wrapText="1"/>
    </xf>
    <xf borderId="5" fillId="0" fontId="9" numFmtId="164" xfId="0" applyAlignment="1" applyBorder="1" applyFont="1" applyNumberFormat="1">
      <alignment readingOrder="0" shrinkToFit="0" vertical="bottom" wrapText="0"/>
    </xf>
    <xf borderId="5" fillId="0" fontId="14" numFmtId="164" xfId="0" applyAlignment="1" applyBorder="1" applyFont="1" applyNumberFormat="1">
      <alignment readingOrder="0" shrinkToFit="0" vertical="bottom" wrapText="0"/>
    </xf>
    <xf borderId="12" fillId="3" fontId="3" numFmtId="0" xfId="0" applyAlignment="1" applyBorder="1" applyFont="1">
      <alignment horizontal="left" shrinkToFit="0" vertical="center" wrapText="0"/>
    </xf>
    <xf borderId="5" fillId="0" fontId="16" numFmtId="164" xfId="0" applyAlignment="1" applyBorder="1" applyFont="1" applyNumberFormat="1">
      <alignment horizontal="right" shrinkToFit="0" vertical="bottom" wrapText="1"/>
    </xf>
    <xf borderId="4" fillId="3" fontId="3" numFmtId="0" xfId="0" applyAlignment="1" applyBorder="1" applyFont="1">
      <alignment horizontal="left" shrinkToFit="0" vertical="center" wrapText="0"/>
    </xf>
    <xf borderId="5" fillId="0" fontId="10" numFmtId="164" xfId="0" applyAlignment="1" applyBorder="1" applyFont="1" applyNumberFormat="1">
      <alignment shrinkToFit="0" vertical="bottom" wrapText="0"/>
    </xf>
    <xf borderId="7" fillId="0" fontId="9" numFmtId="164" xfId="0" applyAlignment="1" applyBorder="1" applyFont="1" applyNumberFormat="1">
      <alignment horizontal="right" shrinkToFit="0" vertical="bottom" wrapText="1"/>
    </xf>
    <xf borderId="6" fillId="13" fontId="11" numFmtId="164" xfId="0" applyAlignment="1" applyBorder="1" applyFont="1" applyNumberFormat="1">
      <alignment horizontal="right" shrinkToFit="0" wrapText="0"/>
    </xf>
    <xf borderId="8" fillId="3" fontId="3" numFmtId="0" xfId="0" applyAlignment="1" applyBorder="1" applyFont="1">
      <alignment horizontal="center" shrinkToFit="0" vertical="bottom" wrapText="0"/>
    </xf>
    <xf borderId="6" fillId="3" fontId="3" numFmtId="0" xfId="0" applyAlignment="1" applyBorder="1" applyFont="1">
      <alignment horizontal="center" readingOrder="0" shrinkToFit="0" wrapText="0"/>
    </xf>
    <xf borderId="15" fillId="3" fontId="32" numFmtId="0" xfId="0" applyAlignment="1" applyBorder="1" applyFont="1">
      <alignment horizontal="center" shrinkToFit="0" vertical="center" wrapText="0"/>
    </xf>
    <xf borderId="15" fillId="3" fontId="33" numFmtId="0" xfId="0" applyAlignment="1" applyBorder="1" applyFont="1">
      <alignment horizontal="center" shrinkToFit="0" vertical="center" wrapText="0"/>
    </xf>
    <xf borderId="4" fillId="3" fontId="33" numFmtId="0" xfId="0" applyAlignment="1" applyBorder="1" applyFont="1">
      <alignment horizontal="center" shrinkToFit="0" vertical="center" wrapText="0"/>
    </xf>
    <xf borderId="8" fillId="0" fontId="9" numFmtId="164" xfId="0" applyAlignment="1" applyBorder="1" applyFont="1" applyNumberFormat="1">
      <alignment readingOrder="0" shrinkToFit="0" wrapText="0"/>
    </xf>
    <xf borderId="18" fillId="6" fontId="10" numFmtId="165" xfId="0" applyAlignment="1" applyBorder="1" applyFont="1" applyNumberFormat="1">
      <alignment horizontal="center" readingOrder="0" shrinkToFit="0" wrapText="0"/>
    </xf>
    <xf borderId="7" fillId="0" fontId="16" numFmtId="164" xfId="0" applyAlignment="1" applyBorder="1" applyFont="1" applyNumberFormat="1">
      <alignment horizontal="right" shrinkToFit="0" wrapText="1"/>
    </xf>
    <xf borderId="7" fillId="0" fontId="14" numFmtId="164" xfId="0" applyAlignment="1" applyBorder="1" applyFont="1" applyNumberFormat="1">
      <alignment horizontal="right" readingOrder="0" shrinkToFit="0" wrapText="1"/>
    </xf>
    <xf borderId="7" fillId="0" fontId="9" numFmtId="164" xfId="0" applyAlignment="1" applyBorder="1" applyFont="1" applyNumberFormat="1">
      <alignment horizontal="right" readingOrder="0" shrinkToFit="0" vertical="bottom" wrapText="1"/>
    </xf>
    <xf borderId="7" fillId="0" fontId="14" numFmtId="164" xfId="0" applyAlignment="1" applyBorder="1" applyFont="1" applyNumberFormat="1">
      <alignment horizontal="right" readingOrder="0" shrinkToFit="0" vertical="bottom" wrapText="1"/>
    </xf>
    <xf borderId="3" fillId="3" fontId="3" numFmtId="0" xfId="0" applyAlignment="1" applyBorder="1" applyFont="1">
      <alignment horizontal="center" shrinkToFit="0" wrapText="0"/>
    </xf>
    <xf borderId="14" fillId="3" fontId="17" numFmtId="0" xfId="0" applyAlignment="1" applyBorder="1" applyFont="1">
      <alignment horizontal="center" readingOrder="0" shrinkToFit="0" vertical="center" wrapText="0"/>
    </xf>
    <xf borderId="14" fillId="3" fontId="17" numFmtId="0" xfId="0" applyAlignment="1" applyBorder="1" applyFont="1">
      <alignment horizontal="center" shrinkToFit="0" vertical="center" wrapText="0"/>
    </xf>
    <xf borderId="32" fillId="3" fontId="3" numFmtId="0" xfId="0" applyAlignment="1" applyBorder="1" applyFont="1">
      <alignment horizontal="center" shrinkToFit="0" vertical="center" wrapText="0"/>
    </xf>
  </cellXfs>
  <cellStyles count="1">
    <cellStyle xfId="0" name="Normal" builtinId="0"/>
  </cellStyles>
  <dxfs count="2">
    <dxf>
      <font/>
      <fill>
        <patternFill patternType="solid">
          <fgColor rgb="FFB7E1CD"/>
          <bgColor rgb="FFB7E1CD"/>
        </patternFill>
      </fill>
      <border/>
    </dxf>
    <dxf>
      <font>
        <color rgb="FF000000"/>
      </font>
      <fill>
        <patternFill patternType="solid">
          <fgColor rgb="FFB7E1CD"/>
          <bgColor rgb="FFB7E1CD"/>
        </patternFill>
      </fill>
      <alignment shrinkToFit="0" wrapText="1"/>
      <border/>
    </dxf>
  </dxfs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8.xml"/><Relationship Id="rId22" Type="http://schemas.openxmlformats.org/officeDocument/2006/relationships/worksheet" Target="worksheets/sheet20.xml"/><Relationship Id="rId21" Type="http://schemas.openxmlformats.org/officeDocument/2006/relationships/worksheet" Target="worksheets/sheet19.xml"/><Relationship Id="rId24" Type="http://schemas.openxmlformats.org/officeDocument/2006/relationships/worksheet" Target="worksheets/sheet22.xml"/><Relationship Id="rId23" Type="http://schemas.openxmlformats.org/officeDocument/2006/relationships/worksheet" Target="worksheets/sheet21.xml"/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9" Type="http://schemas.openxmlformats.org/officeDocument/2006/relationships/worksheet" Target="worksheets/sheet7.xml"/><Relationship Id="rId26" Type="http://schemas.openxmlformats.org/officeDocument/2006/relationships/worksheet" Target="worksheets/sheet24.xml"/><Relationship Id="rId25" Type="http://schemas.openxmlformats.org/officeDocument/2006/relationships/worksheet" Target="worksheets/sheet23.xml"/><Relationship Id="rId28" Type="http://customschemas.google.com/relationships/workbookmetadata" Target="metadata"/><Relationship Id="rId27" Type="http://schemas.openxmlformats.org/officeDocument/2006/relationships/worksheet" Target="worksheets/sheet25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11" Type="http://schemas.openxmlformats.org/officeDocument/2006/relationships/worksheet" Target="worksheets/sheet9.xml"/><Relationship Id="rId10" Type="http://schemas.openxmlformats.org/officeDocument/2006/relationships/worksheet" Target="worksheets/sheet8.xml"/><Relationship Id="rId13" Type="http://schemas.openxmlformats.org/officeDocument/2006/relationships/worksheet" Target="worksheets/sheet11.xml"/><Relationship Id="rId12" Type="http://schemas.openxmlformats.org/officeDocument/2006/relationships/worksheet" Target="worksheets/sheet10.xml"/><Relationship Id="rId15" Type="http://schemas.openxmlformats.org/officeDocument/2006/relationships/worksheet" Target="worksheets/sheet13.xml"/><Relationship Id="rId14" Type="http://schemas.openxmlformats.org/officeDocument/2006/relationships/worksheet" Target="worksheets/sheet12.xml"/><Relationship Id="rId17" Type="http://schemas.openxmlformats.org/officeDocument/2006/relationships/worksheet" Target="worksheets/sheet15.xml"/><Relationship Id="rId16" Type="http://schemas.openxmlformats.org/officeDocument/2006/relationships/worksheet" Target="worksheets/sheet14.xml"/><Relationship Id="rId19" Type="http://schemas.openxmlformats.org/officeDocument/2006/relationships/worksheet" Target="worksheets/sheet17.xml"/><Relationship Id="rId18" Type="http://schemas.openxmlformats.org/officeDocument/2006/relationships/worksheet" Target="worksheets/sheet16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jp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8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jp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4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5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209550</xdr:colOff>
      <xdr:row>6</xdr:row>
      <xdr:rowOff>190500</xdr:rowOff>
    </xdr:from>
    <xdr:ext cx="2686050" cy="2457450"/>
    <xdr:pic>
      <xdr:nvPicPr>
        <xdr:cNvPr id="0" name="image15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590550</xdr:colOff>
      <xdr:row>7</xdr:row>
      <xdr:rowOff>66675</xdr:rowOff>
    </xdr:from>
    <xdr:ext cx="2114550" cy="2114550"/>
    <xdr:pic>
      <xdr:nvPicPr>
        <xdr:cNvPr id="0" name="image10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428625</xdr:colOff>
      <xdr:row>7</xdr:row>
      <xdr:rowOff>38100</xdr:rowOff>
    </xdr:from>
    <xdr:ext cx="2428875" cy="2266950"/>
    <xdr:pic>
      <xdr:nvPicPr>
        <xdr:cNvPr id="0" name="image13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400050</xdr:colOff>
      <xdr:row>7</xdr:row>
      <xdr:rowOff>76200</xdr:rowOff>
    </xdr:from>
    <xdr:ext cx="2314575" cy="2276475"/>
    <xdr:pic>
      <xdr:nvPicPr>
        <xdr:cNvPr id="0" name="image9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114300</xdr:colOff>
      <xdr:row>7</xdr:row>
      <xdr:rowOff>114300</xdr:rowOff>
    </xdr:from>
    <xdr:ext cx="2867025" cy="1800225"/>
    <xdr:pic>
      <xdr:nvPicPr>
        <xdr:cNvPr id="0" name="image11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447675</xdr:colOff>
      <xdr:row>7</xdr:row>
      <xdr:rowOff>95250</xdr:rowOff>
    </xdr:from>
    <xdr:ext cx="2381250" cy="2133600"/>
    <xdr:pic>
      <xdr:nvPicPr>
        <xdr:cNvPr id="0" name="image16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0</xdr:colOff>
      <xdr:row>7</xdr:row>
      <xdr:rowOff>0</xdr:rowOff>
    </xdr:from>
    <xdr:ext cx="247650" cy="190500"/>
    <xdr:pic>
      <xdr:nvPicPr>
        <xdr:cNvPr id="0" name="image12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552450</xdr:colOff>
      <xdr:row>7</xdr:row>
      <xdr:rowOff>47625</xdr:rowOff>
    </xdr:from>
    <xdr:ext cx="2190750" cy="2295525"/>
    <xdr:pic>
      <xdr:nvPicPr>
        <xdr:cNvPr id="0" name="image24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28575</xdr:colOff>
      <xdr:row>7</xdr:row>
      <xdr:rowOff>38100</xdr:rowOff>
    </xdr:from>
    <xdr:ext cx="3009900" cy="2390775"/>
    <xdr:pic>
      <xdr:nvPicPr>
        <xdr:cNvPr id="0" name="image14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257175</xdr:colOff>
      <xdr:row>7</xdr:row>
      <xdr:rowOff>142875</xdr:rowOff>
    </xdr:from>
    <xdr:ext cx="2628900" cy="2095500"/>
    <xdr:pic>
      <xdr:nvPicPr>
        <xdr:cNvPr id="0" name="image17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180975</xdr:colOff>
      <xdr:row>7</xdr:row>
      <xdr:rowOff>114300</xdr:rowOff>
    </xdr:from>
    <xdr:ext cx="2790825" cy="2143125"/>
    <xdr:pic>
      <xdr:nvPicPr>
        <xdr:cNvPr id="0" name="image3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0</xdr:colOff>
      <xdr:row>7</xdr:row>
      <xdr:rowOff>0</xdr:rowOff>
    </xdr:from>
    <xdr:ext cx="142875" cy="190500"/>
    <xdr:pic>
      <xdr:nvPicPr>
        <xdr:cNvPr id="0" name="image18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190500</xdr:colOff>
      <xdr:row>7</xdr:row>
      <xdr:rowOff>47625</xdr:rowOff>
    </xdr:from>
    <xdr:ext cx="2638425" cy="2209800"/>
    <xdr:pic>
      <xdr:nvPicPr>
        <xdr:cNvPr id="0" name="image21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447675</xdr:colOff>
      <xdr:row>7</xdr:row>
      <xdr:rowOff>9525</xdr:rowOff>
    </xdr:from>
    <xdr:ext cx="2305050" cy="2305050"/>
    <xdr:pic>
      <xdr:nvPicPr>
        <xdr:cNvPr id="0" name="image23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514350</xdr:colOff>
      <xdr:row>7</xdr:row>
      <xdr:rowOff>190500</xdr:rowOff>
    </xdr:from>
    <xdr:ext cx="2143125" cy="2143125"/>
    <xdr:pic>
      <xdr:nvPicPr>
        <xdr:cNvPr id="0" name="image19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352425</xdr:colOff>
      <xdr:row>7</xdr:row>
      <xdr:rowOff>66675</xdr:rowOff>
    </xdr:from>
    <xdr:ext cx="2409825" cy="2257425"/>
    <xdr:pic>
      <xdr:nvPicPr>
        <xdr:cNvPr id="0" name="image22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161925</xdr:colOff>
      <xdr:row>8</xdr:row>
      <xdr:rowOff>66675</xdr:rowOff>
    </xdr:from>
    <xdr:ext cx="2686050" cy="2133600"/>
    <xdr:pic>
      <xdr:nvPicPr>
        <xdr:cNvPr id="0" name="image20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0</xdr:colOff>
      <xdr:row>7</xdr:row>
      <xdr:rowOff>0</xdr:rowOff>
    </xdr:from>
    <xdr:ext cx="333375" cy="190500"/>
    <xdr:pic>
      <xdr:nvPicPr>
        <xdr:cNvPr id="0" name="image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381000</xdr:colOff>
      <xdr:row>8</xdr:row>
      <xdr:rowOff>76200</xdr:rowOff>
    </xdr:from>
    <xdr:ext cx="2352675" cy="2352675"/>
    <xdr:pic>
      <xdr:nvPicPr>
        <xdr:cNvPr id="0" name="image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638175</xdr:colOff>
      <xdr:row>7</xdr:row>
      <xdr:rowOff>57150</xdr:rowOff>
    </xdr:from>
    <xdr:ext cx="1885950" cy="2228850"/>
    <xdr:pic>
      <xdr:nvPicPr>
        <xdr:cNvPr id="0" name="image7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933450</xdr:colOff>
      <xdr:row>6</xdr:row>
      <xdr:rowOff>161925</xdr:rowOff>
    </xdr:from>
    <xdr:ext cx="3114675" cy="2286000"/>
    <xdr:pic>
      <xdr:nvPicPr>
        <xdr:cNvPr id="0" name="image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171450</xdr:colOff>
      <xdr:row>6</xdr:row>
      <xdr:rowOff>161925</xdr:rowOff>
    </xdr:from>
    <xdr:ext cx="2771775" cy="2990850"/>
    <xdr:pic>
      <xdr:nvPicPr>
        <xdr:cNvPr id="0" name="image6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19050</xdr:colOff>
      <xdr:row>7</xdr:row>
      <xdr:rowOff>76200</xdr:rowOff>
    </xdr:from>
    <xdr:ext cx="3028950" cy="1704975"/>
    <xdr:pic>
      <xdr:nvPicPr>
        <xdr:cNvPr id="0" name="image5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533400</xdr:colOff>
      <xdr:row>6</xdr:row>
      <xdr:rowOff>190500</xdr:rowOff>
    </xdr:from>
    <xdr:ext cx="2038350" cy="2981325"/>
    <xdr:pic>
      <xdr:nvPicPr>
        <xdr:cNvPr id="0" name="image8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hyperlink" Target="mailto:jhigino10@hotmail.com" TargetMode="External"/><Relationship Id="rId2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hyperlink" Target="mailto:lucastine06@hotmail.com" TargetMode="External"/><Relationship Id="rId2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hyperlink" Target="mailto:l.fvm23@gmail.com" TargetMode="External"/><Relationship Id="rId2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hyperlink" Target="mailto:sirvilmar7@gmail.com" TargetMode="External"/><Relationship Id="rId2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hyperlink" Target="mailto:arnondesouza@hotmail.com" TargetMode="External"/><Relationship Id="rId2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hyperlink" Target="mailto:arthur.dir98@gmail.com" TargetMode="External"/><Relationship Id="rId2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mailto:eng.diogosantos@gmail.com" TargetMode="External"/><Relationship Id="rId2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mailto:naopypato@gmail.com" TargetMode="External"/><Relationship Id="rId2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mailto:alysonegomes@hotmail.com" TargetMode="External"/><Relationship Id="rId2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mailto:fernandopaulino180388@gmail.com" TargetMode="External"/><Relationship Id="rId2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hyperlink" Target="mailto:ubarana_p@hotmail.com" TargetMode="External"/><Relationship Id="rId2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hyperlink" Target="mailto:marcosmartin1998@hotmail.com" TargetMode="External"/><Relationship Id="rId2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1" width="1.86"/>
    <col customWidth="1" min="2" max="2" width="23.71"/>
    <col customWidth="1" min="3" max="4" width="10.71"/>
    <col customWidth="1" min="5" max="5" width="1.71"/>
    <col customWidth="1" min="6" max="6" width="23.0"/>
    <col customWidth="1" min="7" max="8" width="13.0"/>
    <col customWidth="1" min="9" max="9" width="1.86"/>
    <col customWidth="1" min="10" max="10" width="22.71"/>
    <col customWidth="1" min="11" max="12" width="10.71"/>
    <col customWidth="1" min="13" max="13" width="1.86"/>
    <col customWidth="1" min="14" max="14" width="20.86"/>
    <col customWidth="1" min="15" max="16" width="10.71"/>
    <col customWidth="1" min="17" max="17" width="1.86"/>
    <col customWidth="1" min="18" max="18" width="23.0"/>
    <col customWidth="1" min="19" max="20" width="10.71"/>
    <col customWidth="1" min="21" max="21" width="1.86"/>
    <col customWidth="1" min="22" max="22" width="26.0"/>
    <col customWidth="1" min="23" max="25" width="10.71"/>
  </cols>
  <sheetData>
    <row r="1" ht="12.75" customHeight="1">
      <c r="A1" s="4" t="s">
        <v>1</v>
      </c>
      <c r="B1" s="4"/>
      <c r="C1" s="4"/>
      <c r="D1" s="6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6"/>
      <c r="Y1" s="4"/>
    </row>
    <row r="2" ht="52.5" customHeight="1">
      <c r="A2" s="4"/>
      <c r="B2" s="9" t="s">
        <v>2</v>
      </c>
      <c r="C2" s="2"/>
      <c r="D2" s="3"/>
      <c r="E2" s="11"/>
      <c r="F2" s="9" t="s">
        <v>0</v>
      </c>
      <c r="G2" s="2"/>
      <c r="H2" s="3"/>
      <c r="I2" s="4"/>
      <c r="J2" s="9" t="s">
        <v>16</v>
      </c>
      <c r="K2" s="2"/>
      <c r="L2" s="3"/>
      <c r="M2" s="4"/>
      <c r="N2" s="9" t="s">
        <v>18</v>
      </c>
      <c r="O2" s="2"/>
      <c r="P2" s="3"/>
      <c r="Q2" s="4"/>
      <c r="R2" s="9" t="s">
        <v>19</v>
      </c>
      <c r="S2" s="2"/>
      <c r="T2" s="3"/>
      <c r="U2" s="4"/>
      <c r="V2" s="9" t="s">
        <v>20</v>
      </c>
      <c r="W2" s="2"/>
      <c r="X2" s="3"/>
      <c r="Y2" s="20"/>
    </row>
    <row r="3" ht="12.75" customHeight="1">
      <c r="A3" s="4"/>
      <c r="B3" s="23" t="str">
        <f>Bullets!B3</f>
        <v>Terry Rozier</v>
      </c>
      <c r="C3" s="25" t="str">
        <f>Bullets!C3</f>
        <v>PG</v>
      </c>
      <c r="D3" s="27">
        <f>Bullets!I7</f>
        <v>2205447</v>
      </c>
      <c r="E3" s="4"/>
      <c r="F3" s="23" t="str">
        <f>HeadBangers!B3</f>
        <v>Reggie Jackson</v>
      </c>
      <c r="G3" s="25" t="str">
        <f>HeadBangers!C3</f>
        <v>PG</v>
      </c>
      <c r="H3" s="27">
        <f>HeadBangers!I7</f>
        <v>10024948</v>
      </c>
      <c r="I3" s="4"/>
      <c r="J3" s="23" t="str">
        <f>'69ers'!B3</f>
        <v>Jerome Robinson</v>
      </c>
      <c r="K3" s="25" t="str">
        <f>'69ers'!C3</f>
        <v>PG</v>
      </c>
      <c r="L3" s="27">
        <f>'69ers'!I8</f>
        <v>6168261</v>
      </c>
      <c r="M3" s="4"/>
      <c r="N3" s="23" t="str">
        <f>Wengers!B3</f>
        <v>DJ Augustin</v>
      </c>
      <c r="O3" s="25" t="str">
        <f>Wengers!C3</f>
        <v>PG</v>
      </c>
      <c r="P3" s="27">
        <f>Wengers!I7</f>
        <v>2186236</v>
      </c>
      <c r="Q3" s="4"/>
      <c r="R3" s="23" t="str">
        <f>Smiles!B3</f>
        <v>Damian Lillard</v>
      </c>
      <c r="S3" s="25" t="s">
        <v>15</v>
      </c>
      <c r="T3" s="27">
        <f>Smiles!I7</f>
        <v>6915314</v>
      </c>
      <c r="U3" s="4"/>
      <c r="V3" s="23" t="str">
        <f>Calangos!B3</f>
        <v>Ty Jerome</v>
      </c>
      <c r="W3" s="37" t="s">
        <v>15</v>
      </c>
      <c r="X3" s="27">
        <f>Calangos!I7</f>
        <v>14115512</v>
      </c>
      <c r="Y3" s="20"/>
    </row>
    <row r="4" ht="12.75" customHeight="1">
      <c r="A4" s="4"/>
      <c r="B4" s="23" t="str">
        <f>Bullets!B4</f>
        <v>Zach Lavine</v>
      </c>
      <c r="C4" s="25" t="str">
        <f>Bullets!C4</f>
        <v>PG/SG</v>
      </c>
      <c r="E4" s="4"/>
      <c r="F4" s="23" t="str">
        <f>HeadBangers!B4</f>
        <v>Jamal Murray</v>
      </c>
      <c r="G4" s="25" t="str">
        <f>HeadBangers!C4</f>
        <v>PG/SG</v>
      </c>
      <c r="I4" s="4"/>
      <c r="J4" s="23" t="str">
        <f>'69ers'!B4</f>
        <v>Nickeil Alexander Walker</v>
      </c>
      <c r="K4" s="25" t="str">
        <f>'69ers'!C4</f>
        <v>SG</v>
      </c>
      <c r="M4" s="4"/>
      <c r="N4" s="23" t="str">
        <f>Wengers!B4</f>
        <v>Ja Morant</v>
      </c>
      <c r="O4" s="25" t="str">
        <f>Wengers!C4</f>
        <v>PG</v>
      </c>
      <c r="Q4" s="4"/>
      <c r="R4" s="23" t="str">
        <f>Smiles!B4</f>
        <v>Collin Sexton</v>
      </c>
      <c r="S4" s="25" t="str">
        <f>Smiles!C4</f>
        <v>PG</v>
      </c>
      <c r="U4" s="4"/>
      <c r="V4" s="23" t="str">
        <f>Calangos!B4</f>
        <v>Donovan Mitchell</v>
      </c>
      <c r="W4" s="25" t="str">
        <f>Calangos!C4</f>
        <v>PG/SG</v>
      </c>
      <c r="Y4" s="20"/>
    </row>
    <row r="5" ht="12.75" customHeight="1">
      <c r="A5" s="4"/>
      <c r="B5" s="23" t="str">
        <f>Bullets!B5</f>
        <v>Caris Levert</v>
      </c>
      <c r="C5" s="25" t="str">
        <f>Bullets!C5</f>
        <v>SG/SF</v>
      </c>
      <c r="E5" s="4"/>
      <c r="F5" s="23" t="str">
        <f>HeadBangers!B5</f>
        <v>Bryn Forbes</v>
      </c>
      <c r="G5" s="25" t="str">
        <f>HeadBangers!C5</f>
        <v>SG</v>
      </c>
      <c r="I5" s="4"/>
      <c r="J5" s="23" t="str">
        <f>'69ers'!B5</f>
        <v>Danny Green</v>
      </c>
      <c r="K5" s="25" t="str">
        <f>'69ers'!C5</f>
        <v>SG/SF</v>
      </c>
      <c r="M5" s="4"/>
      <c r="N5" s="23" t="str">
        <f>Wengers!B5</f>
        <v>T.J. McConell</v>
      </c>
      <c r="O5" s="25" t="str">
        <f>Wengers!C5</f>
        <v>PG</v>
      </c>
      <c r="Q5" s="4"/>
      <c r="R5" s="23" t="str">
        <f>Smiles!B5</f>
        <v>Élie Okobo</v>
      </c>
      <c r="S5" s="48" t="str">
        <f>Smiles!C5</f>
        <v>PG/SG</v>
      </c>
      <c r="U5" s="4"/>
      <c r="V5" s="23" t="str">
        <f>Calangos!B5</f>
        <v>Kyrie Irving</v>
      </c>
      <c r="W5" s="25" t="str">
        <f>Calangos!C5</f>
        <v>PG/SG</v>
      </c>
      <c r="Y5" s="20"/>
    </row>
    <row r="6" ht="12.75" customHeight="1">
      <c r="A6" s="4"/>
      <c r="B6" s="23" t="str">
        <f>Bullets!B6</f>
        <v>Darius Bazley</v>
      </c>
      <c r="C6" s="25" t="str">
        <f>Bullets!C6</f>
        <v>SF</v>
      </c>
      <c r="E6" s="4"/>
      <c r="F6" s="52" t="str">
        <f>HeadBangers!B6</f>
        <v>Gerald Green</v>
      </c>
      <c r="G6" s="25" t="str">
        <f>HeadBangers!C6</f>
        <v>SG/SF</v>
      </c>
      <c r="I6" s="4"/>
      <c r="J6" s="23" t="str">
        <f>'69ers'!B6</f>
        <v>Mikal Bridges</v>
      </c>
      <c r="K6" s="25" t="str">
        <f>'69ers'!C6</f>
        <v>SG/SF</v>
      </c>
      <c r="M6" s="4"/>
      <c r="N6" s="23" t="str">
        <f>Wengers!B6</f>
        <v>Seth Curry</v>
      </c>
      <c r="O6" s="25" t="str">
        <f>Wengers!C6</f>
        <v>PG/SG</v>
      </c>
      <c r="Q6" s="4"/>
      <c r="R6" s="23" t="str">
        <f>Smiles!B6</f>
        <v>Tyler Herro</v>
      </c>
      <c r="S6" s="25" t="str">
        <f>Smiles!C6</f>
        <v>SG</v>
      </c>
      <c r="U6" s="4"/>
      <c r="V6" s="23" t="str">
        <f>Calangos!B6</f>
        <v>Allonzo Trier</v>
      </c>
      <c r="W6" s="25" t="str">
        <f>Calangos!C6</f>
        <v>SG</v>
      </c>
      <c r="Y6" s="20"/>
    </row>
    <row r="7" ht="12.75" customHeight="1">
      <c r="A7" s="4"/>
      <c r="B7" s="23" t="str">
        <f>Bullets!B7</f>
        <v>Dzanan Musa</v>
      </c>
      <c r="C7" s="25" t="str">
        <f>Bullets!C7</f>
        <v>SF</v>
      </c>
      <c r="E7" s="4"/>
      <c r="F7" s="23" t="str">
        <f>HeadBangers!B7</f>
        <v>Jake Layman</v>
      </c>
      <c r="G7" s="25" t="str">
        <f>HeadBangers!C7</f>
        <v>SF</v>
      </c>
      <c r="I7" s="4"/>
      <c r="J7" s="23" t="str">
        <f>'69ers'!B7</f>
        <v>Troy Brown Jr</v>
      </c>
      <c r="K7" s="25" t="str">
        <f>'69ers'!C7</f>
        <v>SF</v>
      </c>
      <c r="M7" s="4"/>
      <c r="N7" s="23" t="str">
        <f>Wengers!B7</f>
        <v>Lou Willians</v>
      </c>
      <c r="O7" s="25" t="str">
        <f>Wengers!C7</f>
        <v>PG/SG</v>
      </c>
      <c r="Q7" s="4"/>
      <c r="R7" s="23" t="str">
        <f>Smiles!B7</f>
        <v>Andrew Wiggins </v>
      </c>
      <c r="S7" s="25" t="str">
        <f>Smiles!C7</f>
        <v>SG/SF</v>
      </c>
      <c r="U7" s="4"/>
      <c r="V7" s="23" t="str">
        <f>Calangos!B7</f>
        <v>Luke Kennard</v>
      </c>
      <c r="W7" s="48" t="str">
        <f>Calangos!C7</f>
        <v>SG/SF</v>
      </c>
      <c r="Y7" s="20"/>
    </row>
    <row r="8" ht="12.75" customHeight="1">
      <c r="A8" s="4"/>
      <c r="B8" s="23" t="str">
        <f>Bullets!B8</f>
        <v>LeBron James</v>
      </c>
      <c r="C8" s="25" t="str">
        <f>Bullets!C8</f>
        <v>SF/PF</v>
      </c>
      <c r="E8" s="4"/>
      <c r="F8" s="52" t="str">
        <f>HeadBangers!B8</f>
        <v>Jerami Grant</v>
      </c>
      <c r="G8" s="25" t="str">
        <f>HeadBangers!C8</f>
        <v>SF/PF</v>
      </c>
      <c r="I8" s="4"/>
      <c r="J8" s="23" t="str">
        <f>'69ers'!B8</f>
        <v>Paul George</v>
      </c>
      <c r="K8" s="25" t="str">
        <f>'69ers'!C8</f>
        <v>SF</v>
      </c>
      <c r="M8" s="4"/>
      <c r="N8" s="23" t="str">
        <f>Wengers!B8</f>
        <v>Josh Jackson</v>
      </c>
      <c r="O8" s="25" t="str">
        <f>Wengers!C8</f>
        <v>SG/SF</v>
      </c>
      <c r="Q8" s="4"/>
      <c r="R8" s="23" t="str">
        <f>Smiles!B8</f>
        <v>Dylan Windler</v>
      </c>
      <c r="S8" s="25" t="str">
        <f>Smiles!C8</f>
        <v>SF</v>
      </c>
      <c r="U8" s="4"/>
      <c r="V8" s="23" t="str">
        <f>Calangos!B8</f>
        <v>Brandon Ingram</v>
      </c>
      <c r="W8" s="25" t="str">
        <f>Calangos!C8</f>
        <v>SF</v>
      </c>
      <c r="Y8" s="20"/>
    </row>
    <row r="9" ht="12.75" customHeight="1">
      <c r="A9" s="4"/>
      <c r="B9" s="23" t="str">
        <f>Bullets!B9</f>
        <v>Kristaps Porzings</v>
      </c>
      <c r="C9" s="25" t="str">
        <f>Bullets!C9</f>
        <v>PF</v>
      </c>
      <c r="E9" s="4"/>
      <c r="F9" s="23" t="str">
        <f>HeadBangers!B9</f>
        <v>Otto Porter Jr</v>
      </c>
      <c r="G9" s="25" t="str">
        <f>HeadBangers!C9</f>
        <v>SF/PF</v>
      </c>
      <c r="I9" s="4"/>
      <c r="J9" s="23" t="str">
        <f>'69ers'!B9</f>
        <v>Kelly Oubre</v>
      </c>
      <c r="K9" s="48" t="str">
        <f>'69ers'!C9</f>
        <v>SF</v>
      </c>
      <c r="M9" s="4"/>
      <c r="N9" s="23" t="str">
        <f>Wengers!B9</f>
        <v>Kawhi Leonard</v>
      </c>
      <c r="O9" s="25" t="str">
        <f>Wengers!C9</f>
        <v>SF</v>
      </c>
      <c r="Q9" s="4"/>
      <c r="R9" s="23" t="str">
        <f>Smiles!B9</f>
        <v>Michael Porter Jr</v>
      </c>
      <c r="S9" s="25" t="str">
        <f>Smiles!C9</f>
        <v>SF/PF</v>
      </c>
      <c r="U9" s="4"/>
      <c r="V9" s="23" t="str">
        <f>Calangos!B9</f>
        <v>Jabari Parker</v>
      </c>
      <c r="W9" s="25" t="str">
        <f>Calangos!C9</f>
        <v>SF/PF</v>
      </c>
      <c r="Y9" s="20"/>
    </row>
    <row r="10" ht="12.75" customHeight="1">
      <c r="A10" s="4"/>
      <c r="B10" s="23" t="str">
        <f>Bullets!B10</f>
        <v>John Collins</v>
      </c>
      <c r="C10" s="25" t="str">
        <f>Bullets!C10</f>
        <v>PF/C</v>
      </c>
      <c r="E10" s="4"/>
      <c r="F10" s="52" t="str">
        <f>HeadBangers!B10</f>
        <v>Zion Williamson</v>
      </c>
      <c r="G10" s="25" t="str">
        <f>HeadBangers!C10</f>
        <v>PF</v>
      </c>
      <c r="I10" s="4"/>
      <c r="J10" s="23" t="str">
        <f>'69ers'!B10</f>
        <v>Romeo Langford</v>
      </c>
      <c r="K10" s="25" t="str">
        <f>'69ers'!C10</f>
        <v>SF</v>
      </c>
      <c r="M10" s="4"/>
      <c r="N10" s="23" t="str">
        <f>Wengers!B10</f>
        <v>Harrison Barnes</v>
      </c>
      <c r="O10" s="25" t="str">
        <f>Wengers!C10</f>
        <v>SF/PF</v>
      </c>
      <c r="Q10" s="4"/>
      <c r="R10" s="23" t="str">
        <f>Smiles!B10</f>
        <v>Moritz Wagner</v>
      </c>
      <c r="S10" s="25" t="str">
        <f>Smiles!C10</f>
        <v>PF</v>
      </c>
      <c r="U10" s="4"/>
      <c r="V10" s="23" t="str">
        <f>Calangos!B10</f>
        <v>Trey Lyles</v>
      </c>
      <c r="W10" s="48" t="str">
        <f>Calangos!C10</f>
        <v>PF</v>
      </c>
      <c r="Y10" s="20"/>
    </row>
    <row r="11" ht="12.75" customHeight="1">
      <c r="A11" s="4"/>
      <c r="B11" s="23" t="str">
        <f>Bullets!B11</f>
        <v>Bam Adebayo</v>
      </c>
      <c r="C11" s="25" t="str">
        <f>Bullets!C11</f>
        <v>C</v>
      </c>
      <c r="E11" s="4"/>
      <c r="F11" s="52" t="str">
        <f>HeadBangers!B11</f>
        <v>Jaren Jackson Jr.</v>
      </c>
      <c r="G11" s="25" t="str">
        <f>HeadBangers!C11</f>
        <v>PF/C</v>
      </c>
      <c r="I11" s="4"/>
      <c r="J11" s="23" t="str">
        <f>'69ers'!B11</f>
        <v>Cameron Johnson</v>
      </c>
      <c r="K11" s="25" t="str">
        <f>'69ers'!C11</f>
        <v>SF</v>
      </c>
      <c r="M11" s="4"/>
      <c r="N11" s="23" t="str">
        <f>Wengers!B11</f>
        <v>Bruno Cabloco</v>
      </c>
      <c r="O11" s="25" t="str">
        <f>Wengers!C11</f>
        <v>PF</v>
      </c>
      <c r="Q11" s="4"/>
      <c r="R11" s="23" t="str">
        <f>Smiles!B11</f>
        <v>PJ Tucker</v>
      </c>
      <c r="S11" s="25" t="str">
        <f>Smiles!C11</f>
        <v>PF</v>
      </c>
      <c r="U11" s="4"/>
      <c r="V11" s="23" t="str">
        <f>Calangos!B11</f>
        <v>Al-Farouq Aminu</v>
      </c>
      <c r="W11" s="25" t="str">
        <f>Calangos!C11</f>
        <v>PF</v>
      </c>
      <c r="Y11" s="20"/>
    </row>
    <row r="12" ht="12.75" customHeight="1">
      <c r="A12" s="4"/>
      <c r="B12" s="23" t="str">
        <f>Bullets!B12</f>
        <v>Nicolas Claxton</v>
      </c>
      <c r="C12" s="25" t="str">
        <f>Bullets!C12</f>
        <v>C</v>
      </c>
      <c r="E12" s="4"/>
      <c r="F12" s="23" t="str">
        <f>HeadBangers!B12</f>
        <v>Lamarcus Aldridge</v>
      </c>
      <c r="G12" s="25" t="str">
        <f>HeadBangers!C12</f>
        <v>PF/C</v>
      </c>
      <c r="I12" s="4"/>
      <c r="J12" s="23" t="str">
        <f>'69ers'!B12</f>
        <v>Anthony Davis</v>
      </c>
      <c r="K12" s="25" t="str">
        <f>'69ers'!C12</f>
        <v>PF/C</v>
      </c>
      <c r="M12" s="4"/>
      <c r="N12" s="23" t="str">
        <f>Wengers!B12</f>
        <v>Ivica Zubac</v>
      </c>
      <c r="O12" s="25" t="str">
        <f>Wengers!C12</f>
        <v>C</v>
      </c>
      <c r="Q12" s="4"/>
      <c r="R12" s="23" t="str">
        <f>Smiles!B12</f>
        <v>Mike Muscala</v>
      </c>
      <c r="S12" s="48" t="str">
        <f>Smiles!C12</f>
        <v>PF/C</v>
      </c>
      <c r="U12" s="4"/>
      <c r="V12" s="23" t="str">
        <f>Calangos!B12</f>
        <v>Steven Adams</v>
      </c>
      <c r="W12" s="48" t="str">
        <f>Calangos!C12</f>
        <v>C</v>
      </c>
      <c r="Y12" s="20"/>
    </row>
    <row r="13" ht="12.75" customHeight="1">
      <c r="A13" s="4"/>
      <c r="B13" s="23" t="str">
        <f>Bullets!B13</f>
        <v>Daniel Gafford</v>
      </c>
      <c r="C13" s="25" t="str">
        <f>Bullets!C13</f>
        <v>C</v>
      </c>
      <c r="E13" s="4"/>
      <c r="F13" s="52" t="str">
        <f>HeadBangers!B13</f>
        <v>Kyle O'Quinn</v>
      </c>
      <c r="G13" s="25" t="str">
        <f>HeadBangers!C13</f>
        <v>C</v>
      </c>
      <c r="I13" s="4"/>
      <c r="J13" s="23" t="str">
        <f>'69ers'!B13</f>
        <v>Dragan Bender </v>
      </c>
      <c r="K13" s="25" t="str">
        <f>'69ers'!C13</f>
        <v>PF/C</v>
      </c>
      <c r="M13" s="4"/>
      <c r="N13" s="23" t="str">
        <f>Wengers!B13</f>
        <v>Jonas Valanciunas</v>
      </c>
      <c r="O13" s="25" t="str">
        <f>Wengers!C13</f>
        <v>C</v>
      </c>
      <c r="Q13" s="4"/>
      <c r="R13" s="23" t="str">
        <f>Smiles!B13</f>
        <v>Nikola Vucevic</v>
      </c>
      <c r="S13" s="48" t="str">
        <f>Smiles!C13</f>
        <v>C</v>
      </c>
      <c r="U13" s="4"/>
      <c r="V13" s="52" t="str">
        <f>Calangos!B13</f>
        <v>Jakob Poltl</v>
      </c>
      <c r="W13" s="48" t="str">
        <f>Calangos!C13</f>
        <v>C</v>
      </c>
      <c r="Y13" s="20"/>
    </row>
    <row r="14" ht="12.75" customHeight="1">
      <c r="A14" s="4"/>
      <c r="B14" s="23" t="str">
        <f>Bullets!B14</f>
        <v/>
      </c>
      <c r="C14" s="25" t="str">
        <f>Bullets!C14</f>
        <v/>
      </c>
      <c r="E14" s="4"/>
      <c r="F14" s="52" t="str">
        <f>HeadBangers!B14</f>
        <v/>
      </c>
      <c r="G14" s="25" t="str">
        <f>HeadBangers!C14</f>
        <v/>
      </c>
      <c r="I14" s="4"/>
      <c r="J14" s="23" t="str">
        <f>'69ers'!B14</f>
        <v>Willie Cauley-Stein</v>
      </c>
      <c r="K14" s="25" t="str">
        <f>'69ers'!C14</f>
        <v>C</v>
      </c>
      <c r="M14" s="4"/>
      <c r="N14" s="23" t="str">
        <f>Wengers!B14</f>
        <v>Vicent Poirier</v>
      </c>
      <c r="O14" s="25" t="str">
        <f>Wengers!C14</f>
        <v>C</v>
      </c>
      <c r="Q14" s="4"/>
      <c r="R14" s="23" t="str">
        <f>Smiles!B14</f>
        <v>Mfiondu Kabengele</v>
      </c>
      <c r="S14" s="48" t="str">
        <f>Smiles!C14</f>
        <v>C</v>
      </c>
      <c r="U14" s="4"/>
      <c r="V14" s="52" t="str">
        <f>Calangos!B14</f>
        <v>Thon Maker</v>
      </c>
      <c r="W14" s="48" t="str">
        <f>Calangos!C14</f>
        <v>C</v>
      </c>
      <c r="Y14" s="20" t="s">
        <v>61</v>
      </c>
    </row>
    <row r="15" ht="12.75" customHeight="1">
      <c r="A15" s="4"/>
      <c r="B15" s="23" t="str">
        <f>Bullets!B15</f>
        <v/>
      </c>
      <c r="C15" s="25" t="str">
        <f>Bullets!C15</f>
        <v/>
      </c>
      <c r="E15" s="4"/>
      <c r="F15" s="52" t="str">
        <f>HeadBangers!B15</f>
        <v/>
      </c>
      <c r="G15" s="25" t="str">
        <f>HeadBangers!C15</f>
        <v/>
      </c>
      <c r="I15" s="4"/>
      <c r="J15" s="23" t="str">
        <f>'69ers'!B15</f>
        <v/>
      </c>
      <c r="K15" s="25" t="str">
        <f>'69ers'!C15</f>
        <v/>
      </c>
      <c r="M15" s="4"/>
      <c r="N15" s="23" t="str">
        <f>Wengers!B15</f>
        <v/>
      </c>
      <c r="O15" s="25" t="str">
        <f>Wengers!C15</f>
        <v/>
      </c>
      <c r="Q15" s="4"/>
      <c r="R15" s="23" t="str">
        <f>Smiles!B15</f>
        <v/>
      </c>
      <c r="S15" s="48" t="str">
        <f>Smiles!C15</f>
        <v/>
      </c>
      <c r="U15" s="4"/>
      <c r="V15" s="52" t="str">
        <f>Calangos!B15</f>
        <v/>
      </c>
      <c r="W15" s="48" t="str">
        <f>Calangos!C15</f>
        <v/>
      </c>
      <c r="Y15" s="20"/>
    </row>
    <row r="16" ht="12.75" customHeight="1">
      <c r="A16" s="4"/>
      <c r="B16" s="23" t="str">
        <f>Bullets!B16</f>
        <v/>
      </c>
      <c r="C16" s="25" t="str">
        <f>Bullets!C16</f>
        <v/>
      </c>
      <c r="E16" s="4"/>
      <c r="F16" s="23" t="str">
        <f>HeadBangers!B16</f>
        <v/>
      </c>
      <c r="G16" s="25" t="str">
        <f>HeadBangers!C16</f>
        <v/>
      </c>
      <c r="I16" s="4"/>
      <c r="J16" s="23" t="str">
        <f>'69ers'!B16</f>
        <v/>
      </c>
      <c r="K16" s="25" t="str">
        <f>'69ers'!C16</f>
        <v/>
      </c>
      <c r="M16" s="4"/>
      <c r="N16" s="23" t="str">
        <f>Wengers!B16</f>
        <v/>
      </c>
      <c r="O16" s="25" t="str">
        <f>Wengers!C16</f>
        <v/>
      </c>
      <c r="Q16" s="4"/>
      <c r="R16" s="23" t="str">
        <f>Smiles!B16</f>
        <v/>
      </c>
      <c r="S16" s="37" t="str">
        <f>Smiles!C16</f>
        <v/>
      </c>
      <c r="U16" s="4"/>
      <c r="V16" s="23" t="str">
        <f>Calangos!B16</f>
        <v/>
      </c>
      <c r="W16" s="25" t="str">
        <f>Calangos!C16</f>
        <v/>
      </c>
      <c r="Y16" s="20"/>
    </row>
    <row r="17" ht="12.75" customHeight="1">
      <c r="A17" s="4"/>
      <c r="B17" s="23" t="str">
        <f>Bullets!B17</f>
        <v/>
      </c>
      <c r="C17" s="25" t="str">
        <f>Bullets!C17</f>
        <v/>
      </c>
      <c r="E17" s="4"/>
      <c r="F17" s="23" t="str">
        <f>HeadBangers!B17</f>
        <v/>
      </c>
      <c r="G17" s="25" t="str">
        <f>HeadBangers!C17</f>
        <v/>
      </c>
      <c r="I17" s="4"/>
      <c r="J17" s="23" t="str">
        <f>'69ers'!B17</f>
        <v/>
      </c>
      <c r="K17" s="48" t="str">
        <f>'69ers'!C17</f>
        <v/>
      </c>
      <c r="M17" s="4"/>
      <c r="N17" s="23" t="str">
        <f>Wengers!B17</f>
        <v/>
      </c>
      <c r="O17" s="25" t="str">
        <f>Wengers!C17</f>
        <v/>
      </c>
      <c r="Q17" s="4"/>
      <c r="R17" s="23" t="str">
        <f>Smiles!B17</f>
        <v/>
      </c>
      <c r="S17" s="37" t="str">
        <f>Smiles!C17</f>
        <v/>
      </c>
      <c r="U17" s="4"/>
      <c r="V17" s="52" t="str">
        <f>Calangos!B17</f>
        <v/>
      </c>
      <c r="W17" s="48" t="str">
        <f>Calangos!C17</f>
        <v/>
      </c>
      <c r="Y17" s="20"/>
    </row>
    <row r="18" ht="9.0" customHeight="1">
      <c r="A18" s="4"/>
      <c r="B18" s="4"/>
      <c r="C18" s="4"/>
      <c r="D18" s="6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6"/>
      <c r="Y18" s="4"/>
    </row>
    <row r="19" ht="55.5" customHeight="1">
      <c r="A19" s="4"/>
      <c r="B19" s="9" t="s">
        <v>65</v>
      </c>
      <c r="C19" s="2"/>
      <c r="D19" s="3"/>
      <c r="E19" s="4"/>
      <c r="F19" s="9" t="s">
        <v>67</v>
      </c>
      <c r="G19" s="2"/>
      <c r="H19" s="3"/>
      <c r="I19" s="4"/>
      <c r="J19" s="9" t="s">
        <v>68</v>
      </c>
      <c r="K19" s="2"/>
      <c r="L19" s="3"/>
      <c r="M19" s="4"/>
      <c r="N19" s="9" t="s">
        <v>69</v>
      </c>
      <c r="O19" s="2"/>
      <c r="P19" s="3"/>
      <c r="Q19" s="4"/>
      <c r="R19" s="9" t="s">
        <v>70</v>
      </c>
      <c r="S19" s="2"/>
      <c r="T19" s="3"/>
      <c r="U19" s="4"/>
      <c r="V19" s="9" t="s">
        <v>72</v>
      </c>
      <c r="W19" s="2"/>
      <c r="X19" s="3"/>
      <c r="Y19" s="20"/>
    </row>
    <row r="20" ht="12.75" customHeight="1">
      <c r="A20" s="4"/>
      <c r="B20" s="23" t="str">
        <f>Magicians!B3</f>
        <v>Shabazz Napier</v>
      </c>
      <c r="C20" s="25" t="str">
        <f>Magicians!C3</f>
        <v>PG</v>
      </c>
      <c r="D20" s="27">
        <f>Magicians!I7</f>
        <v>13042080</v>
      </c>
      <c r="E20" s="4"/>
      <c r="F20" s="23" t="str">
        <f>'Lampiões'!B3</f>
        <v>Russel Westbrook</v>
      </c>
      <c r="G20" s="25" t="s">
        <v>15</v>
      </c>
      <c r="H20" s="27">
        <f>'Lampiões'!I7</f>
        <v>5249131</v>
      </c>
      <c r="I20" s="4"/>
      <c r="J20" s="52" t="str">
        <f>Bulls!B3</f>
        <v>Tomas Satoranský</v>
      </c>
      <c r="K20" s="25" t="str">
        <f>Bulls!C3</f>
        <v>PG/SG</v>
      </c>
      <c r="L20" s="27">
        <f>Bulls!I7</f>
        <v>6045127</v>
      </c>
      <c r="M20" s="4"/>
      <c r="N20" s="23" t="str">
        <f>Capivaras!B3</f>
        <v>Fred VanFleet</v>
      </c>
      <c r="O20" s="48" t="str">
        <f>Capivaras!C3</f>
        <v>PG/SG</v>
      </c>
      <c r="P20" s="127">
        <f>Capivaras!I7</f>
        <v>12213727</v>
      </c>
      <c r="Q20" s="4"/>
      <c r="R20" s="52" t="str">
        <f>Doccioni!B3</f>
        <v>D'Angelo Russel</v>
      </c>
      <c r="S20" s="37" t="str">
        <f>Doccioni!C3</f>
        <v>PG</v>
      </c>
      <c r="T20" s="27">
        <f>Doccioni!I7</f>
        <v>5576026</v>
      </c>
      <c r="U20" s="4"/>
      <c r="V20" s="23" t="str">
        <f>Interceptors!B3</f>
        <v>Lonzo Ball</v>
      </c>
      <c r="W20" s="48" t="str">
        <f>Interceptors!C3</f>
        <v>PG</v>
      </c>
      <c r="X20" s="127">
        <f>Interceptors!I7</f>
        <v>11489050</v>
      </c>
      <c r="Y20" s="20"/>
    </row>
    <row r="21" ht="12.75" customHeight="1">
      <c r="A21" s="4"/>
      <c r="B21" s="23" t="str">
        <f>Magicians!B4</f>
        <v>Dejounte Murray</v>
      </c>
      <c r="C21" s="25" t="str">
        <f>Magicians!C4</f>
        <v>PG/SG</v>
      </c>
      <c r="E21" s="4"/>
      <c r="F21" s="23" t="str">
        <f>'Lampiões'!B4</f>
        <v>Kris Dunn</v>
      </c>
      <c r="G21" s="25" t="str">
        <f>'Lampiões'!C4</f>
        <v>PG</v>
      </c>
      <c r="I21" s="4"/>
      <c r="J21" s="23" t="str">
        <f>Bulls!B4</f>
        <v>Bradley Beal</v>
      </c>
      <c r="K21" s="25" t="str">
        <f>Bulls!C4</f>
        <v>PG/SG</v>
      </c>
      <c r="M21" s="4"/>
      <c r="N21" s="23" t="str">
        <f>Capivaras!B4</f>
        <v>Delon Wright</v>
      </c>
      <c r="O21" s="48" t="str">
        <f>Capivaras!C4</f>
        <v>PG/SG</v>
      </c>
      <c r="Q21" s="4"/>
      <c r="R21" s="52" t="str">
        <f>Doccioni!B4</f>
        <v>Tim Frazier</v>
      </c>
      <c r="S21" s="25" t="str">
        <f>Doccioni!C4</f>
        <v>PG</v>
      </c>
      <c r="U21" s="4"/>
      <c r="V21" s="23" t="str">
        <f>Interceptors!B4</f>
        <v>Frank Jackson</v>
      </c>
      <c r="W21" s="48" t="str">
        <f>Interceptors!C4</f>
        <v>PG</v>
      </c>
      <c r="Y21" s="20"/>
    </row>
    <row r="22" ht="12.75" customHeight="1">
      <c r="A22" s="4"/>
      <c r="B22" s="23" t="str">
        <f>Magicians!B5</f>
        <v>Anfernee Simmons</v>
      </c>
      <c r="C22" s="25" t="str">
        <f>Magicians!C5</f>
        <v>SG</v>
      </c>
      <c r="E22" s="4"/>
      <c r="F22" s="23" t="str">
        <f>'Lampiões'!B5</f>
        <v>Rajon Rondo</v>
      </c>
      <c r="G22" s="25" t="str">
        <f>'Lampiões'!C5</f>
        <v>PG</v>
      </c>
      <c r="I22" s="4"/>
      <c r="J22" s="23" t="str">
        <f>Bulls!B5</f>
        <v>DeMar DeRozan</v>
      </c>
      <c r="K22" s="25" t="str">
        <f>Bulls!C5</f>
        <v>SG/SF</v>
      </c>
      <c r="M22" s="4"/>
      <c r="N22" s="23" t="str">
        <f>Capivaras!B5</f>
        <v>Spencer Dinwiddie</v>
      </c>
      <c r="O22" s="48" t="str">
        <f>Capivaras!C5</f>
        <v>PG/SG</v>
      </c>
      <c r="Q22" s="4"/>
      <c r="R22" s="23" t="str">
        <f>Doccioni!B5</f>
        <v>Zhaire Smith</v>
      </c>
      <c r="S22" s="48" t="str">
        <f>Doccioni!C5</f>
        <v>SG</v>
      </c>
      <c r="U22" s="4"/>
      <c r="V22" s="23" t="str">
        <f>Interceptors!B5</f>
        <v>Antonio Blakeney</v>
      </c>
      <c r="W22" s="48" t="str">
        <f>Interceptors!C5</f>
        <v>SG</v>
      </c>
      <c r="Y22" s="20"/>
    </row>
    <row r="23" ht="12.75" customHeight="1">
      <c r="A23" s="4"/>
      <c r="B23" s="23" t="str">
        <f>Magicians!B6</f>
        <v>Kevin Huerter</v>
      </c>
      <c r="C23" s="25" t="str">
        <f>Magicians!C6</f>
        <v>SG/SF</v>
      </c>
      <c r="E23" s="4"/>
      <c r="F23" s="23" t="str">
        <f>'Lampiões'!B6</f>
        <v>Marcus Smart</v>
      </c>
      <c r="G23" s="25" t="str">
        <f>'Lampiões'!C6</f>
        <v>SG</v>
      </c>
      <c r="I23" s="4"/>
      <c r="J23" s="23" t="str">
        <f>Bulls!B6</f>
        <v>Wesley Matthews</v>
      </c>
      <c r="K23" s="48" t="str">
        <f>Bulls!C6</f>
        <v>SG/SF</v>
      </c>
      <c r="M23" s="4"/>
      <c r="N23" s="23" t="str">
        <f>Capivaras!B6</f>
        <v>Ben Simmons</v>
      </c>
      <c r="O23" s="48" t="str">
        <f>Capivaras!C6</f>
        <v>PG/SG</v>
      </c>
      <c r="Q23" s="4"/>
      <c r="R23" s="23" t="str">
        <f>Doccioni!B6</f>
        <v>Gary Trent Jr</v>
      </c>
      <c r="S23" s="25" t="str">
        <f>Doccioni!C6</f>
        <v>SG</v>
      </c>
      <c r="U23" s="4"/>
      <c r="V23" s="23" t="str">
        <f>Interceptors!B6</f>
        <v>Tyrone Wallace</v>
      </c>
      <c r="W23" s="48" t="str">
        <f>Interceptors!C6</f>
        <v>SG</v>
      </c>
      <c r="Y23" s="20"/>
    </row>
    <row r="24" ht="12.75" customHeight="1">
      <c r="A24" s="4"/>
      <c r="B24" s="23" t="str">
        <f>Magicians!B7</f>
        <v>Royce O'Neale</v>
      </c>
      <c r="C24" s="25" t="str">
        <f>Magicians!C7</f>
        <v>SG/SF</v>
      </c>
      <c r="E24" s="4"/>
      <c r="F24" s="23" t="str">
        <f>'Lampiões'!B7</f>
        <v>Kyle Anderson</v>
      </c>
      <c r="G24" s="25" t="str">
        <f>'Lampiões'!C7</f>
        <v>SF/PF</v>
      </c>
      <c r="I24" s="4"/>
      <c r="J24" s="23" t="str">
        <f>Bulls!B7</f>
        <v>Bogdan Bogdanovic</v>
      </c>
      <c r="K24" s="25" t="str">
        <f>Bulls!C7</f>
        <v>SG/SF</v>
      </c>
      <c r="M24" s="4"/>
      <c r="N24" s="23" t="str">
        <f>Capivaras!B7</f>
        <v>Kevin Porter Jr</v>
      </c>
      <c r="O24" s="48" t="str">
        <f>Capivaras!C7</f>
        <v>SG</v>
      </c>
      <c r="Q24" s="4"/>
      <c r="R24" s="23" t="str">
        <f>Doccioni!B7</f>
        <v>Jarret Culver</v>
      </c>
      <c r="S24" s="48" t="str">
        <f>Doccioni!C7</f>
        <v>SG</v>
      </c>
      <c r="U24" s="4"/>
      <c r="V24" s="23" t="str">
        <f>Interceptors!B7</f>
        <v>Hamidou Diallo</v>
      </c>
      <c r="W24" s="48" t="str">
        <f>Interceptors!C7</f>
        <v>SG</v>
      </c>
      <c r="Y24" s="20"/>
    </row>
    <row r="25" ht="12.75" customHeight="1">
      <c r="A25" s="4"/>
      <c r="B25" s="23" t="str">
        <f>Magicians!B8</f>
        <v>Gary Harris</v>
      </c>
      <c r="C25" s="25" t="str">
        <f>Magicians!C8</f>
        <v>SG/SF</v>
      </c>
      <c r="E25" s="4"/>
      <c r="F25" s="23" t="str">
        <f>'Lampiões'!B8</f>
        <v>Omari Spellman</v>
      </c>
      <c r="G25" s="48" t="str">
        <f>'Lampiões'!C8</f>
        <v>PF</v>
      </c>
      <c r="I25" s="4"/>
      <c r="J25" s="23" t="str">
        <f>Bulls!B8</f>
        <v>Terrance Mann</v>
      </c>
      <c r="K25" s="25" t="str">
        <f>Bulls!C8</f>
        <v>SF</v>
      </c>
      <c r="M25" s="4"/>
      <c r="N25" s="23" t="str">
        <f>Capivaras!B8</f>
        <v>DeAndre' Bembry</v>
      </c>
      <c r="O25" s="48" t="str">
        <f>Capivaras!C8</f>
        <v>SG</v>
      </c>
      <c r="Q25" s="4"/>
      <c r="R25" s="23" t="str">
        <f>Doccioni!B8</f>
        <v>Josh Hart</v>
      </c>
      <c r="S25" s="48" t="str">
        <f>Doccioni!C8</f>
        <v>SG/SF</v>
      </c>
      <c r="U25" s="4"/>
      <c r="V25" s="23" t="str">
        <f>Interceptors!B8</f>
        <v>Victor Oladipo</v>
      </c>
      <c r="W25" s="48" t="str">
        <f>Interceptors!C8</f>
        <v>SG</v>
      </c>
      <c r="Y25" s="20"/>
    </row>
    <row r="26" ht="12.75" customHeight="1">
      <c r="A26" s="4"/>
      <c r="B26" s="23" t="str">
        <f>Magicians!B9</f>
        <v>Keldon Johson</v>
      </c>
      <c r="C26" s="25" t="str">
        <f>Magicians!C9</f>
        <v>SF</v>
      </c>
      <c r="E26" s="4"/>
      <c r="F26" s="23" t="str">
        <f>'Lampiões'!B9</f>
        <v>Chris Boucher</v>
      </c>
      <c r="G26" s="48" t="str">
        <f>'Lampiões'!C9</f>
        <v>PF</v>
      </c>
      <c r="I26" s="4"/>
      <c r="J26" s="52" t="str">
        <f>Bulls!B9</f>
        <v>Markieff Morris</v>
      </c>
      <c r="K26" s="37" t="str">
        <f>Bulls!C9</f>
        <v>PF</v>
      </c>
      <c r="M26" s="4"/>
      <c r="N26" s="23" t="str">
        <f>Capivaras!B9</f>
        <v>Aaron Gordon</v>
      </c>
      <c r="O26" s="48" t="str">
        <f>Capivaras!C9</f>
        <v>SF/PF</v>
      </c>
      <c r="Q26" s="4"/>
      <c r="R26" s="23" t="str">
        <f>Doccioni!B9</f>
        <v>Dwayne Bacon</v>
      </c>
      <c r="S26" s="48" t="str">
        <f>Doccioni!C9</f>
        <v>SF</v>
      </c>
      <c r="U26" s="4"/>
      <c r="V26" s="23" t="str">
        <f>Interceptors!B9</f>
        <v>Svi Mykhailiuk</v>
      </c>
      <c r="W26" s="48" t="str">
        <f>Interceptors!C9</f>
        <v>SF</v>
      </c>
      <c r="Y26" s="20"/>
    </row>
    <row r="27" ht="12.75" customHeight="1">
      <c r="A27" s="4"/>
      <c r="B27" s="23" t="str">
        <f>Magicians!B10</f>
        <v>Robert Covington</v>
      </c>
      <c r="C27" s="25" t="str">
        <f>Magicians!C10</f>
        <v>SF</v>
      </c>
      <c r="E27" s="4"/>
      <c r="F27" s="23" t="str">
        <f>'Lampiões'!B10</f>
        <v>Draymond Green</v>
      </c>
      <c r="G27" s="25" t="str">
        <f>'Lampiões'!C10</f>
        <v>PF/C</v>
      </c>
      <c r="I27" s="4"/>
      <c r="J27" s="52" t="str">
        <f>Bulls!B10</f>
        <v>Rondae Hollis-Jefferson</v>
      </c>
      <c r="K27" s="37" t="str">
        <f>Bulls!C10</f>
        <v>PF</v>
      </c>
      <c r="M27" s="4"/>
      <c r="N27" s="23" t="str">
        <f>Capivaras!B10</f>
        <v>OG Anunoby</v>
      </c>
      <c r="O27" s="48" t="str">
        <f>Capivaras!C10</f>
        <v>SF/PF</v>
      </c>
      <c r="Q27" s="4"/>
      <c r="R27" s="23" t="str">
        <f>Doccioni!B10</f>
        <v>Danuel House</v>
      </c>
      <c r="S27" s="48" t="str">
        <f>Doccioni!C10</f>
        <v>SF</v>
      </c>
      <c r="U27" s="4"/>
      <c r="V27" s="23" t="str">
        <f>Interceptors!B10</f>
        <v>Semi Ojeleye</v>
      </c>
      <c r="W27" s="48" t="str">
        <f>Interceptors!C10</f>
        <v>SF/PF</v>
      </c>
      <c r="Y27" s="20"/>
    </row>
    <row r="28" ht="12.75" customHeight="1">
      <c r="A28" s="4"/>
      <c r="B28" s="23" t="str">
        <f>Magicians!B11</f>
        <v>T.J. Warren</v>
      </c>
      <c r="C28" s="25" t="str">
        <f>Magicians!C11</f>
        <v>SF/PF</v>
      </c>
      <c r="E28" s="4"/>
      <c r="F28" s="23" t="str">
        <f>'Lampiões'!B11</f>
        <v>Rudy Gobert</v>
      </c>
      <c r="G28" s="48" t="str">
        <f>'Lampiões'!C11</f>
        <v>C</v>
      </c>
      <c r="I28" s="4"/>
      <c r="J28" s="52" t="str">
        <f>Bulls!B11</f>
        <v>Nikola Jokic</v>
      </c>
      <c r="K28" s="37" t="str">
        <f>Bulls!C11</f>
        <v>C</v>
      </c>
      <c r="M28" s="4"/>
      <c r="N28" s="23" t="str">
        <f>Capivaras!B11</f>
        <v>Dario Saric</v>
      </c>
      <c r="O28" s="48" t="str">
        <f>Capivaras!C11</f>
        <v>PF</v>
      </c>
      <c r="Q28" s="4"/>
      <c r="R28" s="23" t="str">
        <f>Doccioni!B11</f>
        <v>Talen Horton-Tucker</v>
      </c>
      <c r="S28" s="48" t="str">
        <f>Doccioni!C11</f>
        <v>SF</v>
      </c>
      <c r="U28" s="4"/>
      <c r="V28" s="23" t="str">
        <f>Interceptors!B11</f>
        <v>Al Horford</v>
      </c>
      <c r="W28" s="48" t="str">
        <f>Interceptors!C11</f>
        <v>PF/C</v>
      </c>
      <c r="Y28" s="20"/>
    </row>
    <row r="29" ht="12.75" customHeight="1">
      <c r="A29" s="4"/>
      <c r="B29" s="23" t="str">
        <f>Magicians!B12</f>
        <v>Naz Reid</v>
      </c>
      <c r="C29" s="25" t="str">
        <f>Magicians!C12</f>
        <v>C</v>
      </c>
      <c r="E29" s="4"/>
      <c r="F29" s="23" t="str">
        <f>'Lampiões'!B12</f>
        <v/>
      </c>
      <c r="G29" s="48" t="str">
        <f>'Lampiões'!C12</f>
        <v/>
      </c>
      <c r="I29" s="4"/>
      <c r="J29" s="52" t="str">
        <f>Bulls!B12</f>
        <v>Enes Kanter</v>
      </c>
      <c r="K29" s="37" t="str">
        <f>Bulls!C12</f>
        <v>C</v>
      </c>
      <c r="M29" s="4"/>
      <c r="N29" s="23" t="str">
        <f>Capivaras!B12</f>
        <v>Sekou Doumbouya</v>
      </c>
      <c r="O29" s="48" t="str">
        <f>Capivaras!C12</f>
        <v>PF</v>
      </c>
      <c r="Q29" s="4"/>
      <c r="R29" s="23" t="str">
        <f>Doccioni!B12</f>
        <v>Khris Middleton</v>
      </c>
      <c r="S29" s="48" t="str">
        <f>Doccioni!C12</f>
        <v>SF/PF</v>
      </c>
      <c r="U29" s="4"/>
      <c r="V29" s="23" t="str">
        <f>Interceptors!B12</f>
        <v>Brandon Clarke</v>
      </c>
      <c r="W29" s="48" t="str">
        <f>Interceptors!C12</f>
        <v>PF</v>
      </c>
      <c r="Y29" s="20"/>
    </row>
    <row r="30" ht="12.75" customHeight="1">
      <c r="A30" s="4"/>
      <c r="B30" s="23" t="str">
        <f>Magicians!B13</f>
        <v>Hassan Whiteside</v>
      </c>
      <c r="C30" s="25" t="str">
        <f>Magicians!C13</f>
        <v>C</v>
      </c>
      <c r="E30" s="4"/>
      <c r="F30" s="23" t="str">
        <f>'Lampiões'!B13</f>
        <v/>
      </c>
      <c r="G30" s="25" t="str">
        <f>'Lampiões'!C13</f>
        <v/>
      </c>
      <c r="I30" s="4"/>
      <c r="J30" s="52" t="str">
        <f>Bulls!B13</f>
        <v>Alen Smailagić</v>
      </c>
      <c r="K30" s="37" t="str">
        <f>Bulls!C13</f>
        <v>C</v>
      </c>
      <c r="M30" s="4"/>
      <c r="N30" s="23" t="str">
        <f>Capivaras!B13</f>
        <v>Domantas Sabonis</v>
      </c>
      <c r="O30" s="48" t="str">
        <f>Capivaras!C13</f>
        <v>PF/C</v>
      </c>
      <c r="Q30" s="4"/>
      <c r="R30" s="23" t="str">
        <f>Doccioni!B13</f>
        <v>Giannis Antetokounmpo</v>
      </c>
      <c r="S30" s="48" t="str">
        <f>Doccioni!C13</f>
        <v>SF/PF</v>
      </c>
      <c r="U30" s="4"/>
      <c r="V30" s="23" t="str">
        <f>Interceptors!B13</f>
        <v>Luka Samanic</v>
      </c>
      <c r="W30" s="48" t="str">
        <f>Interceptors!C13</f>
        <v>PF</v>
      </c>
      <c r="Y30" s="20"/>
    </row>
    <row r="31" ht="12.75" customHeight="1">
      <c r="A31" s="4"/>
      <c r="B31" s="23" t="str">
        <f>Magicians!B14</f>
        <v>Andre Drummond</v>
      </c>
      <c r="C31" s="25" t="str">
        <f>Magicians!C14</f>
        <v>C</v>
      </c>
      <c r="E31" s="4"/>
      <c r="F31" s="23" t="str">
        <f>'Lampiões'!B14</f>
        <v/>
      </c>
      <c r="G31" s="25" t="str">
        <f>'Lampiões'!C14</f>
        <v/>
      </c>
      <c r="I31" s="4"/>
      <c r="J31" s="52" t="str">
        <f>Bulls!B14</f>
        <v/>
      </c>
      <c r="K31" s="37" t="str">
        <f>Bulls!C14</f>
        <v/>
      </c>
      <c r="M31" s="4"/>
      <c r="N31" s="23" t="str">
        <f>Capivaras!B14</f>
        <v>Ed Davis</v>
      </c>
      <c r="O31" s="48" t="str">
        <f>Capivaras!C14</f>
        <v>C</v>
      </c>
      <c r="Q31" s="4"/>
      <c r="R31" s="23" t="str">
        <f>Doccioni!B14</f>
        <v>Jarred Vanderbilt</v>
      </c>
      <c r="S31" s="48" t="str">
        <f>Doccioni!C14</f>
        <v>PF</v>
      </c>
      <c r="U31" s="4"/>
      <c r="V31" s="23" t="str">
        <f>Interceptors!B14</f>
        <v>Brook Lopez</v>
      </c>
      <c r="W31" s="48" t="str">
        <f>Interceptors!C14</f>
        <v>C</v>
      </c>
      <c r="Y31" s="20"/>
    </row>
    <row r="32" ht="12.75" customHeight="1">
      <c r="A32" s="4"/>
      <c r="B32" s="23" t="str">
        <f>Magicians!B15</f>
        <v/>
      </c>
      <c r="C32" s="25" t="str">
        <f>Magicians!C15</f>
        <v/>
      </c>
      <c r="E32" s="4"/>
      <c r="F32" s="23" t="str">
        <f>'Lampiões'!B15</f>
        <v/>
      </c>
      <c r="G32" s="37" t="str">
        <f>'Lampiões'!C15</f>
        <v/>
      </c>
      <c r="I32" s="4"/>
      <c r="J32" s="52" t="str">
        <f>Bulls!B15</f>
        <v/>
      </c>
      <c r="K32" s="37" t="str">
        <f>Bulls!C15</f>
        <v/>
      </c>
      <c r="M32" s="4"/>
      <c r="N32" s="23" t="str">
        <f>Capivaras!B15</f>
        <v>Daniel Theis</v>
      </c>
      <c r="O32" s="48" t="str">
        <f>Capivaras!C15</f>
        <v>C</v>
      </c>
      <c r="Q32" s="4"/>
      <c r="R32" s="52" t="str">
        <f>Doccioni!B15</f>
        <v>Demarcus Cousins</v>
      </c>
      <c r="S32" s="37" t="str">
        <f>Doccioni!C15</f>
        <v>C</v>
      </c>
      <c r="U32" s="4"/>
      <c r="V32" s="23" t="str">
        <f>Interceptors!B15</f>
        <v>Myles Tuner</v>
      </c>
      <c r="W32" s="48" t="str">
        <f>Interceptors!C15</f>
        <v>C</v>
      </c>
      <c r="Y32" s="20"/>
    </row>
    <row r="33" ht="12.75" customHeight="1">
      <c r="A33" s="4"/>
      <c r="B33" s="23" t="str">
        <f>Magicians!B16</f>
        <v/>
      </c>
      <c r="C33" s="25" t="str">
        <f>Magicians!C16</f>
        <v/>
      </c>
      <c r="E33" s="4"/>
      <c r="F33" s="23" t="str">
        <f>'Lampiões'!B16</f>
        <v/>
      </c>
      <c r="G33" s="48" t="str">
        <f>'Lampiões'!C16</f>
        <v/>
      </c>
      <c r="I33" s="4"/>
      <c r="J33" s="23" t="str">
        <f>Bulls!B16</f>
        <v/>
      </c>
      <c r="K33" s="25" t="str">
        <f>Bulls!C16</f>
        <v/>
      </c>
      <c r="M33" s="4"/>
      <c r="N33" s="23" t="str">
        <f>Capivaras!B16</f>
        <v>Marc Gasol</v>
      </c>
      <c r="O33" s="48" t="str">
        <f>Capivaras!C16</f>
        <v>C</v>
      </c>
      <c r="Q33" s="4"/>
      <c r="R33" s="23" t="str">
        <f>Doccioni!B16</f>
        <v>Thomas Bryant</v>
      </c>
      <c r="S33" s="37" t="str">
        <f>Doccioni!C16</f>
        <v>C</v>
      </c>
      <c r="U33" s="4"/>
      <c r="V33" s="23" t="str">
        <f>Interceptors!B16</f>
        <v>Wendell Carter Jr</v>
      </c>
      <c r="W33" s="48" t="str">
        <f>Interceptors!C16</f>
        <v>C</v>
      </c>
      <c r="Y33" s="20"/>
    </row>
    <row r="34" ht="12.75" customHeight="1">
      <c r="A34" s="4"/>
      <c r="B34" s="23" t="str">
        <f>Magicians!B17</f>
        <v/>
      </c>
      <c r="C34" s="25" t="str">
        <f>Magicians!C17</f>
        <v/>
      </c>
      <c r="E34" s="4"/>
      <c r="F34" s="23" t="str">
        <f>'Lampiões'!B17</f>
        <v/>
      </c>
      <c r="G34" s="37" t="str">
        <f>'Lampiões'!C17</f>
        <v/>
      </c>
      <c r="I34" s="4"/>
      <c r="J34" s="52" t="str">
        <f>Bulls!B17</f>
        <v/>
      </c>
      <c r="K34" s="25" t="str">
        <f>Bulls!C17</f>
        <v/>
      </c>
      <c r="M34" s="4"/>
      <c r="N34" s="23" t="str">
        <f>Capivaras!B17</f>
        <v/>
      </c>
      <c r="O34" s="48" t="str">
        <f>Capivaras!C17</f>
        <v/>
      </c>
      <c r="Q34" s="4"/>
      <c r="R34" s="52" t="str">
        <f>Doccioni!B17</f>
        <v/>
      </c>
      <c r="S34" s="37" t="str">
        <f>Doccioni!C17</f>
        <v/>
      </c>
      <c r="U34" s="4"/>
      <c r="V34" s="23" t="str">
        <f>Interceptors!B17</f>
        <v/>
      </c>
      <c r="W34" s="48" t="str">
        <f>Interceptors!C17</f>
        <v/>
      </c>
      <c r="Y34" s="20"/>
    </row>
    <row r="35" ht="9.0" customHeight="1">
      <c r="A35" s="4"/>
      <c r="B35" s="4"/>
      <c r="C35" s="4"/>
      <c r="D35" s="6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6"/>
      <c r="Y35" s="4"/>
    </row>
    <row r="36" ht="51.0" customHeight="1">
      <c r="A36" s="4"/>
      <c r="B36" s="9" t="s">
        <v>110</v>
      </c>
      <c r="C36" s="2"/>
      <c r="D36" s="3"/>
      <c r="E36" s="4"/>
      <c r="F36" s="9" t="s">
        <v>111</v>
      </c>
      <c r="G36" s="2"/>
      <c r="H36" s="3"/>
      <c r="I36" s="4"/>
      <c r="J36" s="9" t="s">
        <v>113</v>
      </c>
      <c r="K36" s="2"/>
      <c r="L36" s="3"/>
      <c r="M36" s="4"/>
      <c r="N36" s="9" t="s">
        <v>115</v>
      </c>
      <c r="O36" s="2"/>
      <c r="P36" s="3"/>
      <c r="Q36" s="4"/>
      <c r="R36" s="9" t="s">
        <v>118</v>
      </c>
      <c r="S36" s="2"/>
      <c r="T36" s="3"/>
      <c r="U36" s="4" t="s">
        <v>119</v>
      </c>
      <c r="V36" s="9" t="s">
        <v>120</v>
      </c>
      <c r="W36" s="2"/>
      <c r="X36" s="3"/>
      <c r="Y36" s="20"/>
    </row>
    <row r="37" ht="12.75" customHeight="1">
      <c r="A37" s="4"/>
      <c r="B37" s="52" t="str">
        <f>'Pinhões'!B3</f>
        <v>Trae Young</v>
      </c>
      <c r="C37" s="37" t="str">
        <f>'Pinhões'!C3</f>
        <v>PG</v>
      </c>
      <c r="D37" s="27">
        <f>'Pinhões'!I7</f>
        <v>650265</v>
      </c>
      <c r="E37" s="4"/>
      <c r="F37" s="23" t="str">
        <f>Corrupts!B3</f>
        <v>Kemba Walker</v>
      </c>
      <c r="G37" s="25" t="str">
        <f>Corrupts!C3</f>
        <v>PG</v>
      </c>
      <c r="H37" s="27">
        <f>Corrupts!I7</f>
        <v>39819</v>
      </c>
      <c r="I37" s="4"/>
      <c r="J37" s="23" t="str">
        <f>Lakers!B3</f>
        <v>Isaiah Thomas</v>
      </c>
      <c r="K37" s="25" t="str">
        <f>Lakers!C3</f>
        <v>PG</v>
      </c>
      <c r="L37" s="27">
        <f>Lakers!I7</f>
        <v>2920356</v>
      </c>
      <c r="M37" s="4"/>
      <c r="N37" s="23" t="str">
        <f>Rodmans!B3</f>
        <v>Mike Conley</v>
      </c>
      <c r="O37" s="25" t="str">
        <f>Rodmans!C3</f>
        <v>PG</v>
      </c>
      <c r="P37" s="27">
        <f>Rodmans!I7</f>
        <v>15101762</v>
      </c>
      <c r="Q37" s="4"/>
      <c r="R37" s="52" t="str">
        <f>'5''s'!B3</f>
        <v>Monte Morris</v>
      </c>
      <c r="S37" s="37" t="str">
        <f>'5''s'!C3</f>
        <v>PG</v>
      </c>
      <c r="T37" s="27">
        <f>'5''s'!I7</f>
        <v>51270429</v>
      </c>
      <c r="U37" s="4"/>
      <c r="V37" s="23" t="str">
        <f>Ducks!B3</f>
        <v>Derrick White</v>
      </c>
      <c r="W37" s="48" t="str">
        <f>Ducks!C3</f>
        <v>PG</v>
      </c>
      <c r="X37" s="127">
        <f>Ducks!I7</f>
        <v>68948064</v>
      </c>
      <c r="Y37" s="20"/>
    </row>
    <row r="38" ht="12.75" customHeight="1">
      <c r="A38" s="4"/>
      <c r="B38" s="52" t="str">
        <f>'Pinhões'!B4</f>
        <v>Ricky Rubio</v>
      </c>
      <c r="C38" s="37" t="str">
        <f>'Pinhões'!C4</f>
        <v>PG</v>
      </c>
      <c r="E38" s="4"/>
      <c r="F38" s="23" t="str">
        <f>Corrupts!B4</f>
        <v>Jalen Lecque</v>
      </c>
      <c r="G38" s="25" t="str">
        <f>Corrupts!C4</f>
        <v>PG</v>
      </c>
      <c r="I38" s="4"/>
      <c r="J38" s="23" t="str">
        <f>Lakers!B4</f>
        <v>Elfrid Payton</v>
      </c>
      <c r="K38" s="25" t="str">
        <f>Lakers!C4</f>
        <v>PG</v>
      </c>
      <c r="M38" s="4"/>
      <c r="N38" s="23" t="str">
        <f>Rodmans!B4</f>
        <v>Shaquille Harrison</v>
      </c>
      <c r="O38" s="25" t="str">
        <f>Rodmans!C4</f>
        <v>PG</v>
      </c>
      <c r="Q38" s="4"/>
      <c r="R38" s="52" t="str">
        <f>'5''s'!B4</f>
        <v>Shai Gilgeous-Alexander</v>
      </c>
      <c r="S38" s="37" t="str">
        <f>'5''s'!C4</f>
        <v>PG</v>
      </c>
      <c r="U38" s="4"/>
      <c r="V38" s="23" t="str">
        <f>Ducks!B4</f>
        <v>Devonte' Graham</v>
      </c>
      <c r="W38" s="48" t="str">
        <f>Ducks!C4</f>
        <v>PG/SG</v>
      </c>
      <c r="Y38" s="20"/>
    </row>
    <row r="39" ht="12.75" customHeight="1">
      <c r="A39" s="4"/>
      <c r="B39" s="52" t="str">
        <f>'Pinhões'!B5</f>
        <v>Carsen Edwards</v>
      </c>
      <c r="C39" s="37" t="str">
        <f>'Pinhões'!C5</f>
        <v>PG</v>
      </c>
      <c r="E39" s="4"/>
      <c r="F39" s="23" t="str">
        <f>Corrupts!B5</f>
        <v>Frank Nkilitina</v>
      </c>
      <c r="G39" s="25" t="str">
        <f>Corrupts!C5</f>
        <v>PG/SG</v>
      </c>
      <c r="I39" s="4"/>
      <c r="J39" s="23" t="str">
        <f>Lakers!B5</f>
        <v>Malcolm Brogdon</v>
      </c>
      <c r="K39" s="25" t="str">
        <f>Lakers!C5</f>
        <v>PG/SG</v>
      </c>
      <c r="M39" s="4"/>
      <c r="N39" s="23" t="str">
        <f>Rodmans!B5</f>
        <v>Jeff Teague</v>
      </c>
      <c r="O39" s="25" t="str">
        <f>Rodmans!C5</f>
        <v>PG</v>
      </c>
      <c r="Q39" s="4"/>
      <c r="R39" s="23" t="str">
        <f>'5''s'!B5</f>
        <v>Markelle Fultz</v>
      </c>
      <c r="S39" s="25" t="str">
        <f>'5''s'!C5</f>
        <v>PG</v>
      </c>
      <c r="U39" s="4"/>
      <c r="V39" s="23" t="str">
        <f>Ducks!B5</f>
        <v>Klay Thompson</v>
      </c>
      <c r="W39" s="25" t="str">
        <f>Ducks!C5</f>
        <v>SG</v>
      </c>
      <c r="Y39" s="20"/>
    </row>
    <row r="40" ht="12.75" customHeight="1">
      <c r="A40" s="4"/>
      <c r="B40" s="52" t="str">
        <f>'Pinhões'!B6</f>
        <v>Patrick Beverley</v>
      </c>
      <c r="C40" s="37" t="str">
        <f>'Pinhões'!C6</f>
        <v>PG/SG</v>
      </c>
      <c r="E40" s="4"/>
      <c r="F40" s="23" t="str">
        <f>Corrupts!B6</f>
        <v>Kyle Korver</v>
      </c>
      <c r="G40" s="25" t="str">
        <f>Corrupts!C6</f>
        <v>SG</v>
      </c>
      <c r="I40" s="4"/>
      <c r="J40" s="23" t="str">
        <f>Lakers!B6</f>
        <v>Pat Connaughton</v>
      </c>
      <c r="K40" s="25" t="str">
        <f>Lakers!C6</f>
        <v>SG</v>
      </c>
      <c r="M40" s="4"/>
      <c r="N40" s="23" t="str">
        <f>Rodmans!B6</f>
        <v>Bruce Brown</v>
      </c>
      <c r="O40" s="25" t="str">
        <f>Rodmans!C6</f>
        <v>SG/SF</v>
      </c>
      <c r="Q40" s="4"/>
      <c r="R40" s="23" t="str">
        <f>'5''s'!B6</f>
        <v>Darius Garland</v>
      </c>
      <c r="S40" s="25" t="str">
        <f>'5''s'!C6</f>
        <v>PG</v>
      </c>
      <c r="U40" s="4"/>
      <c r="V40" s="23" t="str">
        <f>Ducks!B6</f>
        <v>Lonnie Walker </v>
      </c>
      <c r="W40" s="25" t="s">
        <v>24</v>
      </c>
      <c r="Y40" s="20"/>
    </row>
    <row r="41" ht="12.75" customHeight="1">
      <c r="A41" s="4"/>
      <c r="B41" s="23" t="str">
        <f>'Pinhões'!B7</f>
        <v>J.J. Redick</v>
      </c>
      <c r="C41" s="25" t="str">
        <f>'Pinhões'!C7</f>
        <v>SG</v>
      </c>
      <c r="E41" s="4"/>
      <c r="F41" s="23" t="str">
        <f>Corrupts!B7</f>
        <v>CJ McCollum</v>
      </c>
      <c r="G41" s="25" t="str">
        <f>Corrupts!C7</f>
        <v>PG/SG</v>
      </c>
      <c r="I41" s="4"/>
      <c r="J41" s="23" t="str">
        <f>Lakers!B7</f>
        <v>Reggie Bullock </v>
      </c>
      <c r="K41" s="25" t="str">
        <f>Lakers!C7</f>
        <v>SG/SF</v>
      </c>
      <c r="M41" s="4"/>
      <c r="N41" s="23" t="str">
        <f>Rodmans!B7</f>
        <v>Rodney Hood</v>
      </c>
      <c r="O41" s="25" t="str">
        <f>Rodmans!C7</f>
        <v>SG/SF</v>
      </c>
      <c r="Q41" s="4"/>
      <c r="R41" s="23" t="str">
        <f>'5''s'!B7</f>
        <v>Joe Harris</v>
      </c>
      <c r="S41" s="48" t="str">
        <f>'5''s'!C7</f>
        <v>SG/SF</v>
      </c>
      <c r="U41" s="4"/>
      <c r="V41" s="23" t="str">
        <f>Ducks!B7</f>
        <v>Eric Gordon</v>
      </c>
      <c r="W41" s="25" t="str">
        <f>Ducks!C7</f>
        <v>PG/SG</v>
      </c>
      <c r="Y41" s="20"/>
    </row>
    <row r="42" ht="12.75" customHeight="1">
      <c r="A42" s="4"/>
      <c r="B42" s="23" t="str">
        <f>'Pinhões'!B8</f>
        <v>Avery Bradley</v>
      </c>
      <c r="C42" s="25" t="str">
        <f>'Pinhões'!C8</f>
        <v>SG/SF</v>
      </c>
      <c r="E42" s="4"/>
      <c r="F42" s="23" t="str">
        <f>Corrupts!B8</f>
        <v>Jaylen Brown</v>
      </c>
      <c r="G42" s="25" t="str">
        <f>Corrupts!C8</f>
        <v>SG/SF</v>
      </c>
      <c r="I42" s="4"/>
      <c r="J42" s="23" t="str">
        <f>Lakers!B8</f>
        <v>Sterling Brown</v>
      </c>
      <c r="K42" s="25" t="str">
        <f>Lakers!C8</f>
        <v>SG/SF</v>
      </c>
      <c r="M42" s="4"/>
      <c r="N42" s="23" t="str">
        <f>Rodmans!B8</f>
        <v>Matisse Thybulle</v>
      </c>
      <c r="O42" s="25" t="str">
        <f>Rodmans!C8</f>
        <v>SF</v>
      </c>
      <c r="Q42" s="4"/>
      <c r="R42" s="23" t="str">
        <f>'5''s'!B8</f>
        <v>Ignas Brazdeikis</v>
      </c>
      <c r="S42" s="48" t="str">
        <f>'5''s'!C8</f>
        <v>SF</v>
      </c>
      <c r="U42" s="4"/>
      <c r="V42" s="23" t="str">
        <f>Ducks!B8</f>
        <v>Jayson Tatum</v>
      </c>
      <c r="W42" s="25" t="str">
        <f>Ducks!C8</f>
        <v>SF/PF</v>
      </c>
      <c r="Y42" s="20"/>
    </row>
    <row r="43" ht="12.75" customHeight="1">
      <c r="A43" s="4"/>
      <c r="B43" s="23" t="str">
        <f>'Pinhões'!B9</f>
        <v>Didi</v>
      </c>
      <c r="C43" s="48" t="str">
        <f>'Pinhões'!C9</f>
        <v>SF</v>
      </c>
      <c r="E43" s="4"/>
      <c r="F43" s="23" t="str">
        <f>Corrupts!B9</f>
        <v>Dillon Brooks</v>
      </c>
      <c r="G43" s="25" t="str">
        <f>Corrupts!C9</f>
        <v>SF</v>
      </c>
      <c r="I43" s="4"/>
      <c r="J43" s="23" t="str">
        <f>Lakers!B9</f>
        <v>De'Andre Hunter</v>
      </c>
      <c r="K43" s="25" t="str">
        <f>Lakers!C9</f>
        <v>SF</v>
      </c>
      <c r="M43" s="4"/>
      <c r="N43" s="23" t="str">
        <f>Rodmans!B9</f>
        <v>Admiral Schofield</v>
      </c>
      <c r="O43" s="25" t="str">
        <f>Rodmans!C9</f>
        <v>SF</v>
      </c>
      <c r="Q43" s="4"/>
      <c r="R43" s="52" t="str">
        <f>'5''s'!B9</f>
        <v>Stanley Johnson</v>
      </c>
      <c r="S43" s="25" t="str">
        <f>'5''s'!C9</f>
        <v>SF</v>
      </c>
      <c r="U43" s="4"/>
      <c r="V43" s="23" t="str">
        <f>Ducks!B9</f>
        <v>Zach Collins </v>
      </c>
      <c r="W43" s="25" t="str">
        <f>Ducks!C9</f>
        <v>PF/C</v>
      </c>
      <c r="Y43" s="20"/>
    </row>
    <row r="44" ht="12.75" customHeight="1">
      <c r="A44" s="4"/>
      <c r="B44" s="23" t="str">
        <f>'Pinhões'!B10</f>
        <v>Rudy Gay</v>
      </c>
      <c r="C44" s="48" t="str">
        <f>'Pinhões'!C10</f>
        <v>SF/PF</v>
      </c>
      <c r="E44" s="4"/>
      <c r="F44" s="23" t="str">
        <f>Corrupts!B10</f>
        <v>Jonathan Isaac</v>
      </c>
      <c r="G44" s="25" t="str">
        <f>Corrupts!C10</f>
        <v>PF</v>
      </c>
      <c r="I44" s="4"/>
      <c r="J44" s="23" t="str">
        <f>Lakers!B10</f>
        <v>Joe Ingles</v>
      </c>
      <c r="K44" s="25" t="str">
        <f>Lakers!C10</f>
        <v>SF/PF</v>
      </c>
      <c r="M44" s="4"/>
      <c r="N44" s="23" t="str">
        <f>Rodmans!B10</f>
        <v>Jae Crowder</v>
      </c>
      <c r="O44" s="25" t="str">
        <f>Rodmans!C10</f>
        <v>SF/PF</v>
      </c>
      <c r="Q44" s="4"/>
      <c r="R44" s="52" t="str">
        <f>'5''s'!B10</f>
        <v>Derrick Jones Jr</v>
      </c>
      <c r="S44" s="25" t="str">
        <f>'5''s'!C10</f>
        <v>SF</v>
      </c>
      <c r="U44" s="4"/>
      <c r="V44" s="23" t="str">
        <f>Ducks!B10</f>
        <v>Kevon Looney</v>
      </c>
      <c r="W44" s="48" t="str">
        <f>Ducks!C10</f>
        <v>C</v>
      </c>
      <c r="Y44" s="20"/>
    </row>
    <row r="45" ht="12.75" customHeight="1">
      <c r="A45" s="4"/>
      <c r="B45" s="23" t="str">
        <f>'Pinhões'!B11</f>
        <v>Carmelo Anthony</v>
      </c>
      <c r="C45" s="25" t="str">
        <f>'Pinhões'!C11</f>
        <v>SF/PF</v>
      </c>
      <c r="E45" s="4"/>
      <c r="F45" s="23" t="str">
        <f>Corrupts!B11</f>
        <v>T.J. Leaf</v>
      </c>
      <c r="G45" s="25" t="str">
        <f>Corrupts!C11</f>
        <v>PF</v>
      </c>
      <c r="I45" s="4"/>
      <c r="J45" s="23" t="str">
        <f>Lakers!B11</f>
        <v>Rui Hachimura</v>
      </c>
      <c r="K45" s="25" t="str">
        <f>Lakers!C11</f>
        <v>PF</v>
      </c>
      <c r="M45" s="4"/>
      <c r="N45" s="23" t="str">
        <f>Rodmans!B11</f>
        <v>Miles Bridges </v>
      </c>
      <c r="O45" s="25" t="str">
        <f>Rodmans!C11</f>
        <v>SF/PF</v>
      </c>
      <c r="Q45" s="4"/>
      <c r="R45" s="52" t="str">
        <f>'5''s'!B11</f>
        <v>Cedi Osman</v>
      </c>
      <c r="S45" s="25" t="str">
        <f>'5''s'!C11</f>
        <v>SF/PF</v>
      </c>
      <c r="U45" s="4"/>
      <c r="V45" s="23" t="str">
        <f>Ducks!B11</f>
        <v>Montrezl Harrel</v>
      </c>
      <c r="W45" s="48" t="str">
        <f>Ducks!C11</f>
        <v>C</v>
      </c>
      <c r="Y45" s="20"/>
    </row>
    <row r="46" ht="12.75" customHeight="1">
      <c r="A46" s="4"/>
      <c r="B46" s="23" t="str">
        <f>'Pinhões'!B12</f>
        <v>Jeff Green</v>
      </c>
      <c r="C46" s="25" t="str">
        <f>'Pinhões'!C12</f>
        <v>PF</v>
      </c>
      <c r="E46" s="4"/>
      <c r="F46" s="23" t="str">
        <f>Corrupts!B12</f>
        <v>Mo Bamba</v>
      </c>
      <c r="G46" s="25" t="str">
        <f>Corrupts!C12</f>
        <v>C</v>
      </c>
      <c r="I46" s="4"/>
      <c r="J46" s="23" t="str">
        <f>Lakers!B12</f>
        <v>Blake Griffin</v>
      </c>
      <c r="K46" s="25" t="str">
        <f>Lakers!C12</f>
        <v>PF</v>
      </c>
      <c r="M46" s="4"/>
      <c r="N46" s="23" t="str">
        <f>Rodmans!B12</f>
        <v>Robert Williams</v>
      </c>
      <c r="O46" s="25" t="str">
        <f>Rodmans!C12</f>
        <v>C</v>
      </c>
      <c r="Q46" s="4"/>
      <c r="R46" s="23" t="str">
        <f>'5''s'!B12</f>
        <v>Justise Winslow</v>
      </c>
      <c r="S46" s="25" t="str">
        <f>'5''s'!C12</f>
        <v>SF/PF</v>
      </c>
      <c r="U46" s="4"/>
      <c r="V46" s="23" t="str">
        <f>Ducks!B12</f>
        <v>Jordan Bell</v>
      </c>
      <c r="W46" s="25" t="str">
        <f>Ducks!C12</f>
        <v>C</v>
      </c>
      <c r="Y46" s="20"/>
    </row>
    <row r="47" ht="12.75" customHeight="1">
      <c r="A47" s="4"/>
      <c r="B47" s="23" t="str">
        <f>'Pinhões'!B13</f>
        <v>Kevin Love </v>
      </c>
      <c r="C47" s="25" t="str">
        <f>'Pinhões'!C13</f>
        <v>PF/C</v>
      </c>
      <c r="E47" s="4"/>
      <c r="F47" s="23" t="str">
        <f>Corrupts!B13</f>
        <v>Joel Embiid</v>
      </c>
      <c r="G47" s="25" t="str">
        <f>Corrupts!C13</f>
        <v>C</v>
      </c>
      <c r="I47" s="4"/>
      <c r="J47" s="23" t="str">
        <f>Lakers!B13</f>
        <v>Julius Randle</v>
      </c>
      <c r="K47" s="25" t="str">
        <f>Lakers!C13</f>
        <v>PF/C</v>
      </c>
      <c r="M47" s="4"/>
      <c r="N47" s="23" t="str">
        <f>Rodmans!B13</f>
        <v>Bruno Fernando</v>
      </c>
      <c r="O47" s="25" t="str">
        <f>Rodmans!C13</f>
        <v>C</v>
      </c>
      <c r="Q47" s="4"/>
      <c r="R47" s="23" t="str">
        <f>'5''s'!B13</f>
        <v>Kyle Kuzma</v>
      </c>
      <c r="S47" s="48" t="str">
        <f>'5''s'!C13</f>
        <v>PF</v>
      </c>
      <c r="U47" s="4"/>
      <c r="V47" s="23" t="str">
        <f>Ducks!B13</f>
        <v/>
      </c>
      <c r="W47" s="25" t="str">
        <f>Ducks!C13</f>
        <v/>
      </c>
      <c r="Y47" s="20"/>
    </row>
    <row r="48" ht="12.75" customHeight="1">
      <c r="A48" s="4"/>
      <c r="B48" s="23" t="str">
        <f>'Pinhões'!B14</f>
        <v>Lauri Markkanen</v>
      </c>
      <c r="C48" s="25" t="str">
        <f>'Pinhões'!C14</f>
        <v>PF/C</v>
      </c>
      <c r="E48" s="4"/>
      <c r="F48" s="23" t="str">
        <f>Corrupts!B14</f>
        <v>Bol Bol</v>
      </c>
      <c r="G48" s="25" t="str">
        <f>Corrupts!C14</f>
        <v>C</v>
      </c>
      <c r="I48" s="4"/>
      <c r="J48" s="23" t="str">
        <f>Lakers!B14</f>
        <v>Ivan Rabb</v>
      </c>
      <c r="K48" s="25" t="str">
        <f>Lakers!C14</f>
        <v>PF/C</v>
      </c>
      <c r="M48" s="4"/>
      <c r="N48" s="23" t="str">
        <f>Rodmans!B14</f>
        <v>Karl-Anthony Towns</v>
      </c>
      <c r="O48" s="25" t="str">
        <f>Rodmans!C14</f>
        <v>C</v>
      </c>
      <c r="Q48" s="4"/>
      <c r="R48" s="52" t="str">
        <f>'5''s'!B14</f>
        <v>JaMychal Green</v>
      </c>
      <c r="S48" s="37" t="str">
        <f>'5''s'!C14</f>
        <v>PF</v>
      </c>
      <c r="U48" s="4"/>
      <c r="V48" s="23" t="str">
        <f>Ducks!B14</f>
        <v/>
      </c>
      <c r="W48" s="25" t="str">
        <f>Ducks!C14</f>
        <v/>
      </c>
      <c r="Y48" s="20"/>
    </row>
    <row r="49" ht="12.75" customHeight="1">
      <c r="A49" s="4"/>
      <c r="B49" s="23" t="str">
        <f>'Pinhões'!B15</f>
        <v>Boban Marjanovic</v>
      </c>
      <c r="C49" s="25" t="str">
        <f>'Pinhões'!C15</f>
        <v>C</v>
      </c>
      <c r="E49" s="4"/>
      <c r="F49" s="23" t="str">
        <f>Corrupts!B15</f>
        <v/>
      </c>
      <c r="G49" s="25" t="str">
        <f>Corrupts!C15</f>
        <v/>
      </c>
      <c r="I49" s="4"/>
      <c r="J49" s="23" t="str">
        <f>Lakers!B15</f>
        <v>Alex Len</v>
      </c>
      <c r="K49" s="25" t="str">
        <f>Lakers!C15</f>
        <v>C</v>
      </c>
      <c r="M49" s="4"/>
      <c r="N49" s="23" t="str">
        <f>Rodmans!B15</f>
        <v/>
      </c>
      <c r="O49" s="25" t="str">
        <f>Rodmans!C15</f>
        <v/>
      </c>
      <c r="Q49" s="4"/>
      <c r="R49" s="23" t="str">
        <f>'5''s'!B15</f>
        <v>Eric Paschall</v>
      </c>
      <c r="S49" s="25" t="str">
        <f>'5''s'!C15</f>
        <v>PF</v>
      </c>
      <c r="U49" s="4"/>
      <c r="V49" s="23" t="str">
        <f>Ducks!B15</f>
        <v/>
      </c>
      <c r="W49" s="25" t="str">
        <f>Ducks!C15</f>
        <v/>
      </c>
      <c r="Y49" s="20"/>
    </row>
    <row r="50" ht="12.75" customHeight="1">
      <c r="A50" s="4"/>
      <c r="B50" s="52" t="str">
        <f>'Pinhões'!B16</f>
        <v>DeAndre Jordan</v>
      </c>
      <c r="C50" s="37" t="str">
        <f>'Pinhões'!C16</f>
        <v>C</v>
      </c>
      <c r="E50" s="4"/>
      <c r="F50" s="23" t="str">
        <f>Corrupts!B16</f>
        <v/>
      </c>
      <c r="G50" s="25" t="str">
        <f>Corrupts!C16</f>
        <v/>
      </c>
      <c r="I50" s="4"/>
      <c r="J50" s="23" t="str">
        <f>Lakers!B16</f>
        <v>Goga Bitadze</v>
      </c>
      <c r="K50" s="25" t="str">
        <f>Lakers!C16</f>
        <v>C</v>
      </c>
      <c r="M50" s="4"/>
      <c r="N50" s="23" t="str">
        <f>Rodmans!B16</f>
        <v/>
      </c>
      <c r="O50" s="25" t="str">
        <f>Rodmans!C16</f>
        <v/>
      </c>
      <c r="Q50" s="4"/>
      <c r="R50" s="23" t="str">
        <f>'5''s'!B16</f>
        <v>Marvin Bagley</v>
      </c>
      <c r="S50" s="25" t="str">
        <f>'5''s'!C16</f>
        <v>PF/C</v>
      </c>
      <c r="U50" s="4"/>
      <c r="V50" s="23" t="str">
        <f>Ducks!B16</f>
        <v/>
      </c>
      <c r="W50" s="25" t="str">
        <f>Ducks!C16</f>
        <v/>
      </c>
      <c r="Y50" s="20"/>
    </row>
    <row r="51" ht="12.75" customHeight="1">
      <c r="A51" s="4"/>
      <c r="B51" s="23" t="str">
        <f>'Pinhões'!B17</f>
        <v/>
      </c>
      <c r="C51" s="25" t="str">
        <f>'Pinhões'!C17</f>
        <v/>
      </c>
      <c r="E51" s="4"/>
      <c r="F51" s="23" t="str">
        <f>Corrupts!B17</f>
        <v/>
      </c>
      <c r="G51" s="25" t="str">
        <f>Corrupts!C17</f>
        <v/>
      </c>
      <c r="I51" s="4"/>
      <c r="J51" s="23" t="str">
        <f>Lakers!B17</f>
        <v/>
      </c>
      <c r="K51" s="25" t="str">
        <f>Lakers!C17</f>
        <v/>
      </c>
      <c r="M51" s="4"/>
      <c r="N51" s="23" t="str">
        <f>Rodmans!B17</f>
        <v/>
      </c>
      <c r="O51" s="25" t="str">
        <f>Rodmans!C17</f>
        <v/>
      </c>
      <c r="Q51" s="4"/>
      <c r="R51" s="23" t="str">
        <f>'5''s'!B17</f>
        <v>Jaxson Heyes</v>
      </c>
      <c r="S51" s="25" t="str">
        <f>'5''s'!C17</f>
        <v>C</v>
      </c>
      <c r="U51" s="4"/>
      <c r="V51" s="23" t="str">
        <f>Ducks!B17</f>
        <v/>
      </c>
      <c r="W51" s="25" t="str">
        <f>Ducks!C17</f>
        <v/>
      </c>
      <c r="Y51" s="20"/>
    </row>
    <row r="52" ht="9.0" customHeight="1">
      <c r="A52" s="4"/>
      <c r="B52" s="4"/>
      <c r="C52" s="4"/>
      <c r="D52" s="6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6"/>
      <c r="Y52" s="4"/>
    </row>
    <row r="53" ht="45.0" customHeight="1">
      <c r="A53" s="4"/>
      <c r="B53" s="208" t="s">
        <v>163</v>
      </c>
      <c r="C53" s="2"/>
      <c r="D53" s="3"/>
      <c r="E53" s="4"/>
      <c r="F53" s="208" t="s">
        <v>166</v>
      </c>
      <c r="G53" s="2"/>
      <c r="H53" s="3"/>
      <c r="I53" s="4"/>
      <c r="J53" s="208" t="s">
        <v>167</v>
      </c>
      <c r="K53" s="2"/>
      <c r="L53" s="3"/>
      <c r="M53" s="4"/>
      <c r="N53" s="208" t="s">
        <v>168</v>
      </c>
      <c r="O53" s="2"/>
      <c r="P53" s="3"/>
      <c r="Q53" s="4"/>
      <c r="R53" s="208" t="s">
        <v>169</v>
      </c>
      <c r="S53" s="2"/>
      <c r="T53" s="3"/>
      <c r="U53" s="4"/>
      <c r="V53" s="208" t="s">
        <v>170</v>
      </c>
      <c r="W53" s="2"/>
      <c r="X53" s="3"/>
      <c r="Y53" s="20"/>
    </row>
    <row r="54" ht="12.75" customHeight="1">
      <c r="A54" s="4"/>
      <c r="B54" s="23" t="str">
        <f>'Muriçocas'!B3</f>
        <v>Eric Bledsoe</v>
      </c>
      <c r="C54" s="25" t="str">
        <f>'Muriçocas'!C3</f>
        <v>PG</v>
      </c>
      <c r="D54" s="27">
        <f>'Muriçocas'!I7</f>
        <v>19624270</v>
      </c>
      <c r="E54" s="4"/>
      <c r="F54" s="23" t="str">
        <f>Terminals!B3</f>
        <v>Shaun Livingston</v>
      </c>
      <c r="G54" s="25" t="str">
        <f>Terminals!C3</f>
        <v>PG</v>
      </c>
      <c r="H54" s="27">
        <f>Terminals!I7</f>
        <v>5569996</v>
      </c>
      <c r="I54" s="4"/>
      <c r="J54" s="23" t="s">
        <v>173</v>
      </c>
      <c r="K54" s="25" t="s">
        <v>15</v>
      </c>
      <c r="L54" s="27">
        <f>Ariranhas!I7</f>
        <v>1255563</v>
      </c>
      <c r="M54" s="4"/>
      <c r="N54" s="23" t="str">
        <f>Barons!B3</f>
        <v>De'Aaron Fox</v>
      </c>
      <c r="O54" s="25" t="str">
        <f>Barons!C3</f>
        <v>PG</v>
      </c>
      <c r="P54" s="27">
        <f>Barons!I7</f>
        <v>3937880</v>
      </c>
      <c r="Q54" s="4"/>
      <c r="R54" s="23" t="str">
        <f>Crocodilos!B3</f>
        <v>Coby White</v>
      </c>
      <c r="S54" s="25" t="str">
        <f>Crocodilos!C3</f>
        <v>PG</v>
      </c>
      <c r="T54" s="27">
        <f>Crocodilos!I7</f>
        <v>1030611</v>
      </c>
      <c r="U54" s="4"/>
      <c r="V54" s="23" t="str">
        <f>Rising!B3</f>
        <v>Goran Dragic</v>
      </c>
      <c r="W54" s="25" t="str">
        <f>Rising!C3</f>
        <v>PG</v>
      </c>
      <c r="X54" s="27">
        <f>Rising!I7</f>
        <v>43791988</v>
      </c>
      <c r="Y54" s="20"/>
    </row>
    <row r="55" ht="12.75" customHeight="1">
      <c r="A55" s="4"/>
      <c r="B55" s="23" t="str">
        <f>'Muriçocas'!B4</f>
        <v>Emmanuel Mudiay</v>
      </c>
      <c r="C55" s="25" t="str">
        <f>'Muriçocas'!C4</f>
        <v>PG</v>
      </c>
      <c r="E55" s="4"/>
      <c r="F55" s="23" t="str">
        <f>Terminals!B4</f>
        <v/>
      </c>
      <c r="G55" s="25" t="str">
        <f>Terminals!C4</f>
        <v/>
      </c>
      <c r="I55" s="4"/>
      <c r="J55" s="23" t="str">
        <f>Ariranhas!B4</f>
        <v>Trey Burke</v>
      </c>
      <c r="K55" s="25" t="str">
        <f>Ariranhas!C4</f>
        <v>PG</v>
      </c>
      <c r="M55" s="4"/>
      <c r="N55" s="23" t="str">
        <f>Barons!B4</f>
        <v>Austin Rivers</v>
      </c>
      <c r="O55" s="25" t="str">
        <f>Barons!C4</f>
        <v>PG/SG</v>
      </c>
      <c r="Q55" s="4"/>
      <c r="R55" s="23" t="str">
        <f>Crocodilos!B4</f>
        <v>Kyle Lowry</v>
      </c>
      <c r="S55" s="25" t="str">
        <f>Crocodilos!C4</f>
        <v>PG</v>
      </c>
      <c r="U55" s="4"/>
      <c r="V55" s="23" t="str">
        <f>Rising!B4</f>
        <v>Josh Okogie</v>
      </c>
      <c r="W55" s="25" t="str">
        <f>Rising!C4</f>
        <v>SG</v>
      </c>
      <c r="Y55" s="20"/>
    </row>
    <row r="56" ht="12.75" customHeight="1">
      <c r="A56" s="4"/>
      <c r="B56" s="23" t="str">
        <f>'Muriçocas'!B5</f>
        <v>Jalen Brunson</v>
      </c>
      <c r="C56" s="25" t="str">
        <f>'Muriçocas'!C5</f>
        <v>PG</v>
      </c>
      <c r="E56" s="4"/>
      <c r="F56" s="23" t="str">
        <f>Terminals!B5</f>
        <v>Jrue Holiday</v>
      </c>
      <c r="G56" s="25" t="str">
        <f>Terminals!C5</f>
        <v>PG/SG</v>
      </c>
      <c r="I56" s="4"/>
      <c r="J56" s="23" t="str">
        <f>Ariranhas!B5</f>
        <v>Derrick Rose</v>
      </c>
      <c r="K56" s="25" t="str">
        <f>Ariranhas!C5</f>
        <v>PG/SG</v>
      </c>
      <c r="M56" s="4"/>
      <c r="N56" s="23" t="str">
        <f>Barons!B5</f>
        <v>Jordan Poole</v>
      </c>
      <c r="O56" s="25" t="str">
        <f>Barons!C5</f>
        <v>SG</v>
      </c>
      <c r="Q56" s="4"/>
      <c r="R56" s="23" t="str">
        <f>Crocodilos!B5</f>
        <v>Dennis Smith Jr</v>
      </c>
      <c r="S56" s="25" t="str">
        <f>Crocodilos!C5</f>
        <v>PG/SG</v>
      </c>
      <c r="U56" s="4"/>
      <c r="V56" s="23" t="str">
        <f>Rising!B5</f>
        <v>Jonathon Simmons</v>
      </c>
      <c r="W56" s="25" t="str">
        <f>Rising!C5</f>
        <v>SG</v>
      </c>
      <c r="Y56" s="20"/>
    </row>
    <row r="57" ht="12.75" customHeight="1">
      <c r="A57" s="4"/>
      <c r="B57" s="23" t="str">
        <f>'Muriçocas'!B6</f>
        <v>James Harden</v>
      </c>
      <c r="C57" s="25" t="str">
        <f>'Muriçocas'!C6</f>
        <v>PG/SG</v>
      </c>
      <c r="E57" s="4"/>
      <c r="F57" s="23" t="str">
        <f>Terminals!B6</f>
        <v>Devin Booker</v>
      </c>
      <c r="G57" s="25" t="s">
        <v>24</v>
      </c>
      <c r="I57" s="4"/>
      <c r="J57" s="23" t="str">
        <f>Ariranhas!B6</f>
        <v>Malik Beasley</v>
      </c>
      <c r="K57" s="48" t="str">
        <f>Ariranhas!C6</f>
        <v>SG/SF</v>
      </c>
      <c r="M57" s="4"/>
      <c r="N57" s="23" t="str">
        <f>Barons!B6</f>
        <v>Grayson Allen</v>
      </c>
      <c r="O57" s="25" t="str">
        <f>Barons!C6</f>
        <v>SG</v>
      </c>
      <c r="Q57" s="4"/>
      <c r="R57" s="23" t="str">
        <f>Crocodilos!B6</f>
        <v>Terrence Ferguson</v>
      </c>
      <c r="S57" s="25" t="str">
        <f>Crocodilos!C6</f>
        <v>SG</v>
      </c>
      <c r="U57" s="4"/>
      <c r="V57" s="23" t="str">
        <f>Rising!B6</f>
        <v>Deonte Burton</v>
      </c>
      <c r="W57" s="25" t="str">
        <f>Rising!C6</f>
        <v>SG</v>
      </c>
      <c r="Y57" s="20"/>
    </row>
    <row r="58" ht="12.75" customHeight="1">
      <c r="A58" s="4"/>
      <c r="B58" s="23" t="str">
        <f>'Muriçocas'!B7</f>
        <v>Damyean Dotson</v>
      </c>
      <c r="C58" s="25" t="str">
        <f>'Muriçocas'!C7</f>
        <v>SG/SF</v>
      </c>
      <c r="E58" s="4"/>
      <c r="F58" s="23" t="str">
        <f>Terminals!B7</f>
        <v>Jeremy Lamb</v>
      </c>
      <c r="G58" s="25"/>
      <c r="I58" s="4"/>
      <c r="J58" s="23" t="str">
        <f>Ariranhas!B7</f>
        <v>Josh Richardson</v>
      </c>
      <c r="K58" s="48" t="str">
        <f>Ariranhas!C7</f>
        <v>SG/SF</v>
      </c>
      <c r="M58" s="4"/>
      <c r="N58" s="23" t="str">
        <f>Barons!B7</f>
        <v>Malik Monk</v>
      </c>
      <c r="O58" s="25" t="str">
        <f>Barons!C7</f>
        <v>SG</v>
      </c>
      <c r="Q58" s="4"/>
      <c r="R58" s="23" t="str">
        <f>Crocodilos!B7</f>
        <v>Landry Shamet</v>
      </c>
      <c r="S58" s="25" t="str">
        <f>Crocodilos!C7</f>
        <v>SG/SF</v>
      </c>
      <c r="U58" s="4"/>
      <c r="V58" s="23" t="str">
        <f>Rising!B7</f>
        <v>Luka Doncic</v>
      </c>
      <c r="W58" s="25" t="str">
        <f>Rising!C7</f>
        <v>SG/SF</v>
      </c>
      <c r="Y58" s="20"/>
    </row>
    <row r="59" ht="12.75" customHeight="1">
      <c r="A59" s="4"/>
      <c r="B59" s="23" t="str">
        <f>'Muriçocas'!B8</f>
        <v>David Nwaba</v>
      </c>
      <c r="C59" s="25" t="str">
        <f>'Muriçocas'!C8</f>
        <v>SG/SF</v>
      </c>
      <c r="E59" s="4"/>
      <c r="F59" s="23" t="str">
        <f>Terminals!B8</f>
        <v>Quinndary Weatherspoon</v>
      </c>
      <c r="G59" s="25" t="str">
        <f>Terminals!C8</f>
        <v>SG</v>
      </c>
      <c r="I59" s="4"/>
      <c r="J59" s="23" t="str">
        <f>Ariranhas!B8</f>
        <v>Terrence Ross</v>
      </c>
      <c r="K59" s="48" t="str">
        <f>Ariranhas!C8</f>
        <v>SG/SF</v>
      </c>
      <c r="M59" s="4"/>
      <c r="N59" s="23" t="str">
        <f>Barons!B8</f>
        <v>Donte DiVicenzo</v>
      </c>
      <c r="O59" s="25" t="str">
        <f>Barons!C8</f>
        <v>SG/SF</v>
      </c>
      <c r="Q59" s="4"/>
      <c r="R59" s="23" t="str">
        <f>Crocodilos!B8</f>
        <v>Gordon Hayward</v>
      </c>
      <c r="S59" s="25" t="str">
        <f>Crocodilos!C8</f>
        <v>SG/SF</v>
      </c>
      <c r="U59" s="4"/>
      <c r="V59" s="23" t="str">
        <f>Rising!B8</f>
        <v>Deividas Sirvydis</v>
      </c>
      <c r="W59" s="25" t="str">
        <f>Rising!C8</f>
        <v>SF</v>
      </c>
      <c r="Y59" s="20"/>
    </row>
    <row r="60" ht="12.75" customHeight="1">
      <c r="A60" s="4"/>
      <c r="B60" s="23" t="str">
        <f>'Muriçocas'!B9</f>
        <v>KZ Okpala</v>
      </c>
      <c r="C60" s="25" t="str">
        <f>'Muriçocas'!C9</f>
        <v>SF</v>
      </c>
      <c r="E60" s="4"/>
      <c r="F60" s="221" t="str">
        <f>Terminals!B9</f>
        <v>Danilo Gallinari</v>
      </c>
      <c r="G60" s="48" t="str">
        <f>Terminals!C9</f>
        <v>SF/PF</v>
      </c>
      <c r="I60" s="4"/>
      <c r="J60" s="23" t="str">
        <f>Ariranhas!B9</f>
        <v>Buddy Hield</v>
      </c>
      <c r="K60" s="48" t="str">
        <f>Ariranhas!C9</f>
        <v>SG/SF</v>
      </c>
      <c r="M60" s="4"/>
      <c r="N60" s="23" t="str">
        <f>Barons!B9</f>
        <v>Tim Hardaway Jr</v>
      </c>
      <c r="O60" s="25" t="str">
        <f>Barons!C9</f>
        <v>SG/SF</v>
      </c>
      <c r="Q60" s="4"/>
      <c r="R60" s="23" t="str">
        <f>Crocodilos!B9</f>
        <v>Alec Burks</v>
      </c>
      <c r="S60" s="25" t="str">
        <f>Crocodilos!C9</f>
        <v>SG/SF</v>
      </c>
      <c r="U60" s="4"/>
      <c r="V60" s="23" t="str">
        <f>Rising!B9</f>
        <v>Nassir Little</v>
      </c>
      <c r="W60" s="25" t="str">
        <f>Rising!C9</f>
        <v>SF/PF</v>
      </c>
      <c r="Y60" s="20"/>
    </row>
    <row r="61" ht="12.75" customHeight="1">
      <c r="A61" s="4"/>
      <c r="B61" s="23" t="str">
        <f>'Muriçocas'!B10</f>
        <v>Taurean Prince</v>
      </c>
      <c r="C61" s="25" t="str">
        <f>'Muriçocas'!C10</f>
        <v>SF</v>
      </c>
      <c r="E61" s="4"/>
      <c r="F61" s="23" t="str">
        <f>Terminals!B10</f>
        <v>Thaddeus Young</v>
      </c>
      <c r="G61" s="48" t="str">
        <f>Terminals!C10</f>
        <v>PF</v>
      </c>
      <c r="I61" s="4"/>
      <c r="J61" s="23" t="str">
        <f>Ariranhas!B10</f>
        <v>Vince Carter</v>
      </c>
      <c r="K61" s="48" t="str">
        <f>Ariranhas!C10</f>
        <v>SF</v>
      </c>
      <c r="M61" s="4"/>
      <c r="N61" s="23" t="str">
        <f>Barons!B10</f>
        <v>Evan Fournier</v>
      </c>
      <c r="O61" s="25" t="str">
        <f>Barons!C10</f>
        <v>SG/SF</v>
      </c>
      <c r="Q61" s="4"/>
      <c r="R61" s="23" t="str">
        <f>Crocodilos!B10</f>
        <v>R.J. Barret</v>
      </c>
      <c r="S61" s="25" t="str">
        <f>Crocodilos!C10</f>
        <v>SF</v>
      </c>
      <c r="U61" s="4"/>
      <c r="V61" s="23" t="str">
        <f>Rising!B10</f>
        <v>Kevin Durant</v>
      </c>
      <c r="W61" s="25" t="str">
        <f>Rising!C10</f>
        <v>SF/PF</v>
      </c>
      <c r="Y61" s="20"/>
    </row>
    <row r="62" ht="12.75" customHeight="1">
      <c r="A62" s="4"/>
      <c r="B62" s="23" t="str">
        <f>'Muriçocas'!B11</f>
        <v>Trevor Ariza</v>
      </c>
      <c r="C62" s="25" t="str">
        <f>'Muriçocas'!C11</f>
        <v>SF</v>
      </c>
      <c r="E62" s="4"/>
      <c r="F62" s="23" t="str">
        <f>Terminals!B11</f>
        <v>Dewayne Dedmon</v>
      </c>
      <c r="G62" s="48" t="str">
        <f>Terminals!C11</f>
        <v>C</v>
      </c>
      <c r="I62" s="4"/>
      <c r="J62" s="52" t="str">
        <f>Ariranhas!B11</f>
        <v>Noah Vonleh</v>
      </c>
      <c r="K62" s="37" t="str">
        <f>Ariranhas!C11</f>
        <v>PF</v>
      </c>
      <c r="M62" s="4"/>
      <c r="N62" s="23" t="str">
        <f>Barons!B11</f>
        <v>Jimmy Butler</v>
      </c>
      <c r="O62" s="25" t="str">
        <f>Barons!C11</f>
        <v>SF</v>
      </c>
      <c r="Q62" s="4"/>
      <c r="R62" s="23" t="str">
        <f>Crocodilos!B11</f>
        <v>Pascal Siakam</v>
      </c>
      <c r="S62" s="25" t="str">
        <f>Crocodilos!C11</f>
        <v>PF</v>
      </c>
      <c r="U62" s="4"/>
      <c r="V62" s="23" t="str">
        <f>Rising!B11</f>
        <v>Kevin Knox</v>
      </c>
      <c r="W62" s="25" t="str">
        <f>Rising!C11</f>
        <v>SF/PF</v>
      </c>
      <c r="Y62" s="20"/>
    </row>
    <row r="63" ht="12.75" customHeight="1">
      <c r="A63" s="4"/>
      <c r="B63" s="23" t="str">
        <f>'Muriçocas'!B12</f>
        <v>Mario Hezonja</v>
      </c>
      <c r="C63" s="25" t="str">
        <f>'Muriçocas'!C12</f>
        <v>SF/PF</v>
      </c>
      <c r="E63" s="4"/>
      <c r="F63" s="23" t="str">
        <f>Terminals!B12</f>
        <v>Tacko Fall</v>
      </c>
      <c r="G63" s="48" t="str">
        <f>Terminals!C12</f>
        <v>C</v>
      </c>
      <c r="I63" s="4"/>
      <c r="J63" s="23" t="str">
        <f>Ariranhas!B12</f>
        <v>Serge Ibaka</v>
      </c>
      <c r="K63" s="48" t="str">
        <f>Ariranhas!C12</f>
        <v>PF/C</v>
      </c>
      <c r="M63" s="4"/>
      <c r="N63" s="23" t="str">
        <f>Barons!B12</f>
        <v>Cam Reddish</v>
      </c>
      <c r="O63" s="25" t="str">
        <f>Barons!C12</f>
        <v>SF</v>
      </c>
      <c r="Q63" s="4"/>
      <c r="R63" s="23" t="str">
        <f>Crocodilos!B12</f>
        <v>Derrick Favors</v>
      </c>
      <c r="S63" s="25" t="str">
        <f>Crocodilos!C12</f>
        <v>PF/C</v>
      </c>
      <c r="U63" s="4"/>
      <c r="V63" s="23" t="str">
        <f>Rising!B12</f>
        <v>Davis Bertans</v>
      </c>
      <c r="W63" s="25" t="str">
        <f>Rising!C12</f>
        <v>PF</v>
      </c>
      <c r="Y63" s="20"/>
    </row>
    <row r="64" ht="12.75" customHeight="1">
      <c r="A64" s="4"/>
      <c r="B64" s="23" t="str">
        <f>'Muriçocas'!B13</f>
        <v>Cheick Diallo</v>
      </c>
      <c r="C64" s="25" t="str">
        <f>'Muriçocas'!C13</f>
        <v>PF</v>
      </c>
      <c r="E64" s="4"/>
      <c r="F64" s="23" t="str">
        <f>Terminals!B13</f>
        <v/>
      </c>
      <c r="G64" s="37" t="str">
        <f>Terminals!C13</f>
        <v/>
      </c>
      <c r="I64" s="4"/>
      <c r="J64" s="52" t="str">
        <f>Ariranhas!B13</f>
        <v>Jahlil Okafor</v>
      </c>
      <c r="K64" s="37" t="str">
        <f>Ariranhas!C13</f>
        <v>C</v>
      </c>
      <c r="M64" s="4"/>
      <c r="N64" s="23" t="str">
        <f>Barons!B13</f>
        <v>Justin Jackson</v>
      </c>
      <c r="O64" s="25" t="str">
        <f>Barons!C13</f>
        <v>SF/PF</v>
      </c>
      <c r="Q64" s="4"/>
      <c r="R64" s="23" t="str">
        <f>Crocodilos!B13</f>
        <v>DeAndre Ayton</v>
      </c>
      <c r="S64" s="25" t="str">
        <f>Crocodilos!C13</f>
        <v>C</v>
      </c>
      <c r="U64" s="4"/>
      <c r="V64" s="23" t="str">
        <f>Rising!B13</f>
        <v>P.J. Washington</v>
      </c>
      <c r="W64" s="25" t="str">
        <f>Rising!C13</f>
        <v>PF</v>
      </c>
      <c r="Y64" s="20"/>
    </row>
    <row r="65" ht="12.75" customHeight="1">
      <c r="A65" s="4"/>
      <c r="B65" s="23" t="str">
        <f>'Muriçocas'!B14</f>
        <v>Grant Williams</v>
      </c>
      <c r="C65" s="25" t="str">
        <f>'Muriçocas'!C14</f>
        <v>PF</v>
      </c>
      <c r="E65" s="4"/>
      <c r="F65" s="23" t="str">
        <f>Terminals!B14</f>
        <v/>
      </c>
      <c r="G65" s="37" t="str">
        <f>Terminals!C14</f>
        <v/>
      </c>
      <c r="I65" s="4"/>
      <c r="J65" s="52" t="str">
        <f>Ariranhas!B14</f>
        <v>Jusuf Nurkic</v>
      </c>
      <c r="K65" s="37" t="str">
        <f>Ariranhas!C14</f>
        <v>C</v>
      </c>
      <c r="M65" s="4"/>
      <c r="N65" s="23" t="str">
        <f>Barons!B14</f>
        <v>D.J. Wilson</v>
      </c>
      <c r="O65" s="25" t="str">
        <f>Barons!C14</f>
        <v>PF</v>
      </c>
      <c r="Q65" s="4"/>
      <c r="R65" s="23" t="str">
        <f>Crocodilos!B14</f>
        <v>JaVale McGee</v>
      </c>
      <c r="S65" s="25" t="str">
        <f>Crocodilos!C14</f>
        <v>C</v>
      </c>
      <c r="U65" s="4"/>
      <c r="V65" s="23" t="str">
        <f>Rising!B14</f>
        <v>Marcus Morris</v>
      </c>
      <c r="W65" s="25" t="str">
        <f>Rising!C14</f>
        <v>PF</v>
      </c>
      <c r="Y65" s="20"/>
    </row>
    <row r="66" ht="12.75" customHeight="1">
      <c r="A66" s="4"/>
      <c r="B66" s="23" t="str">
        <f>'Muriçocas'!B15</f>
        <v>Clint Capela</v>
      </c>
      <c r="C66" s="25" t="str">
        <f>'Muriçocas'!C15</f>
        <v>C</v>
      </c>
      <c r="E66" s="4"/>
      <c r="F66" s="23" t="str">
        <f>Terminals!B15</f>
        <v/>
      </c>
      <c r="G66" s="25" t="str">
        <f>Terminals!C15</f>
        <v/>
      </c>
      <c r="I66" s="4"/>
      <c r="J66" s="23" t="str">
        <f>Ariranhas!B15</f>
        <v/>
      </c>
      <c r="K66" s="25" t="str">
        <f>Ariranhas!C15</f>
        <v/>
      </c>
      <c r="M66" s="4"/>
      <c r="N66" s="23" t="str">
        <f>Barons!B15</f>
        <v>Larry Nance Jr</v>
      </c>
      <c r="O66" s="25" t="str">
        <f>Barons!C15</f>
        <v>PF/C</v>
      </c>
      <c r="Q66" s="4"/>
      <c r="R66" s="23" t="str">
        <f>Crocodilos!B15</f>
        <v/>
      </c>
      <c r="S66" s="25" t="str">
        <f>Crocodilos!C15</f>
        <v/>
      </c>
      <c r="U66" s="4"/>
      <c r="V66" s="23" t="str">
        <f>Rising!B15</f>
        <v>Ante Zizic</v>
      </c>
      <c r="W66" s="25" t="str">
        <f>Rising!C15</f>
        <v>C</v>
      </c>
      <c r="Y66" s="20"/>
    </row>
    <row r="67" ht="12.75" customHeight="1">
      <c r="A67" s="4"/>
      <c r="B67" s="23" t="str">
        <f>'Muriçocas'!B16</f>
        <v>Luke Kornet</v>
      </c>
      <c r="C67" s="25" t="str">
        <f>'Muriçocas'!C16</f>
        <v>C</v>
      </c>
      <c r="E67" s="4"/>
      <c r="F67" s="23" t="str">
        <f>Terminals!B16</f>
        <v/>
      </c>
      <c r="G67" s="25" t="str">
        <f>Terminals!C16</f>
        <v/>
      </c>
      <c r="I67" s="4"/>
      <c r="J67" s="23" t="str">
        <f>Ariranhas!B16</f>
        <v/>
      </c>
      <c r="K67" s="25" t="str">
        <f>Ariranhas!C16</f>
        <v/>
      </c>
      <c r="M67" s="4"/>
      <c r="N67" s="23" t="str">
        <f>Barons!B16</f>
        <v>Mitchell Robinson</v>
      </c>
      <c r="O67" s="25" t="str">
        <f>Barons!C16</f>
        <v>C</v>
      </c>
      <c r="Q67" s="4"/>
      <c r="R67" s="23" t="str">
        <f>Crocodilos!B16</f>
        <v/>
      </c>
      <c r="S67" s="25" t="str">
        <f>Crocodilos!C16</f>
        <v/>
      </c>
      <c r="U67" s="4"/>
      <c r="V67" s="23" t="str">
        <f>Rising!B16</f>
        <v>Harry Giles</v>
      </c>
      <c r="W67" s="25" t="str">
        <f>Rising!C16</f>
        <v>C</v>
      </c>
      <c r="Y67" s="20"/>
    </row>
    <row r="68" ht="12.75" customHeight="1">
      <c r="A68" s="4"/>
      <c r="B68" s="23" t="str">
        <f>'Muriçocas'!B17</f>
        <v/>
      </c>
      <c r="C68" s="25" t="str">
        <f>'Muriçocas'!C17</f>
        <v/>
      </c>
      <c r="E68" s="4"/>
      <c r="F68" s="23" t="str">
        <f>Terminals!B17</f>
        <v/>
      </c>
      <c r="G68" s="25" t="str">
        <f>Terminals!C17</f>
        <v/>
      </c>
      <c r="I68" s="4"/>
      <c r="J68" s="52" t="str">
        <f>Ariranhas!B17</f>
        <v/>
      </c>
      <c r="K68" s="37" t="str">
        <f>Ariranhas!C17</f>
        <v/>
      </c>
      <c r="M68" s="4"/>
      <c r="N68" s="23" t="str">
        <f>Barons!B17</f>
        <v>Jarret Allen</v>
      </c>
      <c r="O68" s="25" t="str">
        <f>Barons!C17</f>
        <v>C</v>
      </c>
      <c r="Q68" s="4"/>
      <c r="R68" s="23" t="str">
        <f>Crocodilos!B17</f>
        <v/>
      </c>
      <c r="S68" s="25" t="str">
        <f>Crocodilos!C17</f>
        <v/>
      </c>
      <c r="U68" s="4"/>
      <c r="V68" s="23" t="str">
        <f>Rising!B17</f>
        <v>Willy Hernangómez</v>
      </c>
      <c r="W68" s="25" t="str">
        <f>Rising!C17</f>
        <v>C</v>
      </c>
      <c r="Y68" s="20"/>
    </row>
    <row r="69" ht="12.75" customHeight="1">
      <c r="A69" s="4"/>
      <c r="B69" s="4"/>
      <c r="C69" s="4"/>
      <c r="D69" s="6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6"/>
      <c r="Y69" s="4"/>
    </row>
    <row r="70" ht="12.75" customHeight="1">
      <c r="A70" s="4"/>
      <c r="B70" s="4"/>
      <c r="C70" s="4"/>
      <c r="D70" s="6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6"/>
      <c r="Y70" s="4"/>
    </row>
    <row r="71" ht="15.75" customHeight="1">
      <c r="D71" s="245"/>
      <c r="X71" s="246"/>
    </row>
    <row r="72" ht="15.75" customHeight="1">
      <c r="D72" s="245"/>
      <c r="X72" s="246"/>
    </row>
    <row r="73" ht="15.75" customHeight="1">
      <c r="D73" s="245"/>
      <c r="X73" s="246"/>
    </row>
    <row r="74" ht="15.75" customHeight="1">
      <c r="D74" s="245"/>
      <c r="X74" s="246"/>
    </row>
    <row r="75" ht="15.75" customHeight="1">
      <c r="D75" s="245"/>
      <c r="X75" s="246"/>
    </row>
    <row r="76" ht="15.75" customHeight="1">
      <c r="D76" s="245"/>
      <c r="X76" s="246"/>
    </row>
    <row r="77" ht="15.75" customHeight="1">
      <c r="D77" s="245"/>
      <c r="X77" s="246"/>
    </row>
    <row r="78" ht="15.75" customHeight="1">
      <c r="D78" s="245"/>
      <c r="X78" s="246"/>
    </row>
    <row r="79" ht="15.75" customHeight="1">
      <c r="D79" s="245"/>
      <c r="X79" s="246"/>
    </row>
    <row r="80" ht="15.75" customHeight="1">
      <c r="D80" s="245"/>
      <c r="X80" s="246"/>
    </row>
    <row r="81" ht="15.75" customHeight="1">
      <c r="D81" s="245"/>
      <c r="X81" s="246"/>
    </row>
    <row r="82" ht="15.75" customHeight="1">
      <c r="D82" s="245"/>
      <c r="X82" s="246"/>
    </row>
    <row r="83" ht="15.75" customHeight="1">
      <c r="D83" s="245"/>
      <c r="X83" s="246"/>
    </row>
    <row r="84" ht="15.75" customHeight="1">
      <c r="D84" s="245"/>
      <c r="X84" s="246"/>
    </row>
    <row r="85" ht="15.75" customHeight="1">
      <c r="D85" s="245"/>
      <c r="X85" s="246"/>
    </row>
    <row r="86" ht="15.75" customHeight="1">
      <c r="D86" s="245"/>
      <c r="X86" s="246"/>
    </row>
    <row r="87" ht="15.75" customHeight="1">
      <c r="D87" s="245"/>
      <c r="X87" s="246"/>
    </row>
    <row r="88" ht="15.75" customHeight="1">
      <c r="D88" s="245"/>
      <c r="X88" s="246"/>
    </row>
    <row r="89" ht="15.75" customHeight="1">
      <c r="D89" s="245"/>
      <c r="X89" s="246"/>
    </row>
    <row r="90" ht="15.75" customHeight="1">
      <c r="D90" s="245"/>
      <c r="X90" s="246"/>
    </row>
    <row r="91" ht="15.75" customHeight="1">
      <c r="D91" s="245"/>
      <c r="X91" s="246"/>
    </row>
    <row r="92" ht="15.75" customHeight="1">
      <c r="D92" s="245"/>
      <c r="X92" s="246"/>
    </row>
    <row r="93" ht="15.75" customHeight="1">
      <c r="D93" s="245"/>
      <c r="X93" s="246"/>
    </row>
    <row r="94" ht="15.75" customHeight="1">
      <c r="D94" s="245"/>
      <c r="X94" s="246"/>
    </row>
    <row r="95" ht="15.75" customHeight="1">
      <c r="D95" s="245"/>
      <c r="X95" s="246"/>
    </row>
    <row r="96" ht="15.75" customHeight="1">
      <c r="D96" s="245"/>
      <c r="X96" s="246"/>
    </row>
    <row r="97" ht="15.75" customHeight="1">
      <c r="D97" s="245"/>
      <c r="X97" s="246"/>
    </row>
    <row r="98" ht="15.75" customHeight="1">
      <c r="D98" s="245"/>
      <c r="X98" s="246"/>
    </row>
    <row r="99" ht="15.75" customHeight="1">
      <c r="D99" s="245"/>
      <c r="X99" s="246"/>
    </row>
    <row r="100" ht="15.75" customHeight="1">
      <c r="D100" s="245"/>
      <c r="X100" s="246"/>
    </row>
    <row r="101" ht="15.75" customHeight="1">
      <c r="D101" s="245"/>
      <c r="X101" s="246"/>
    </row>
    <row r="102" ht="15.75" customHeight="1">
      <c r="D102" s="245"/>
      <c r="X102" s="246"/>
    </row>
    <row r="103" ht="15.75" customHeight="1">
      <c r="D103" s="245"/>
      <c r="X103" s="246"/>
    </row>
    <row r="104" ht="15.75" customHeight="1">
      <c r="D104" s="245"/>
      <c r="X104" s="246"/>
    </row>
    <row r="105" ht="15.75" customHeight="1">
      <c r="D105" s="245"/>
      <c r="X105" s="246"/>
    </row>
    <row r="106" ht="15.75" customHeight="1">
      <c r="D106" s="245"/>
      <c r="X106" s="246"/>
    </row>
    <row r="107" ht="15.75" customHeight="1">
      <c r="D107" s="245"/>
      <c r="X107" s="246"/>
    </row>
    <row r="108" ht="15.75" customHeight="1">
      <c r="D108" s="245"/>
      <c r="X108" s="246"/>
    </row>
    <row r="109" ht="15.75" customHeight="1">
      <c r="D109" s="245"/>
      <c r="X109" s="246"/>
    </row>
    <row r="110" ht="15.75" customHeight="1">
      <c r="D110" s="245"/>
      <c r="X110" s="246"/>
    </row>
    <row r="111" ht="15.75" customHeight="1">
      <c r="D111" s="245"/>
      <c r="X111" s="246"/>
    </row>
    <row r="112" ht="15.75" customHeight="1">
      <c r="D112" s="245"/>
      <c r="X112" s="246"/>
    </row>
    <row r="113" ht="15.75" customHeight="1">
      <c r="D113" s="245"/>
      <c r="X113" s="246"/>
    </row>
    <row r="114" ht="15.75" customHeight="1">
      <c r="D114" s="245"/>
      <c r="X114" s="246"/>
    </row>
    <row r="115" ht="15.75" customHeight="1">
      <c r="D115" s="245"/>
      <c r="X115" s="246"/>
    </row>
    <row r="116" ht="15.75" customHeight="1">
      <c r="D116" s="245"/>
      <c r="X116" s="246"/>
    </row>
    <row r="117" ht="15.75" customHeight="1">
      <c r="D117" s="245"/>
      <c r="X117" s="246"/>
    </row>
    <row r="118" ht="15.75" customHeight="1">
      <c r="D118" s="245"/>
      <c r="X118" s="246"/>
    </row>
    <row r="119" ht="15.75" customHeight="1">
      <c r="D119" s="245"/>
      <c r="X119" s="246"/>
    </row>
    <row r="120" ht="15.75" customHeight="1">
      <c r="D120" s="245"/>
      <c r="X120" s="246"/>
    </row>
    <row r="121" ht="15.75" customHeight="1">
      <c r="D121" s="245"/>
      <c r="X121" s="246"/>
    </row>
    <row r="122" ht="15.75" customHeight="1">
      <c r="D122" s="245"/>
      <c r="X122" s="246"/>
    </row>
    <row r="123" ht="15.75" customHeight="1">
      <c r="D123" s="245"/>
      <c r="X123" s="246"/>
    </row>
    <row r="124" ht="15.75" customHeight="1">
      <c r="D124" s="245"/>
      <c r="X124" s="246"/>
    </row>
    <row r="125" ht="15.75" customHeight="1">
      <c r="D125" s="245"/>
      <c r="X125" s="246"/>
    </row>
    <row r="126" ht="15.75" customHeight="1">
      <c r="D126" s="245"/>
      <c r="X126" s="246"/>
    </row>
    <row r="127" ht="15.75" customHeight="1">
      <c r="D127" s="245"/>
      <c r="X127" s="246"/>
    </row>
    <row r="128" ht="15.75" customHeight="1">
      <c r="D128" s="245"/>
      <c r="X128" s="246"/>
    </row>
    <row r="129" ht="15.75" customHeight="1">
      <c r="D129" s="245"/>
      <c r="X129" s="246"/>
    </row>
    <row r="130" ht="15.75" customHeight="1">
      <c r="D130" s="245"/>
      <c r="X130" s="246"/>
    </row>
    <row r="131" ht="15.75" customHeight="1">
      <c r="D131" s="245"/>
      <c r="X131" s="246"/>
    </row>
    <row r="132" ht="15.75" customHeight="1">
      <c r="D132" s="245"/>
      <c r="X132" s="246"/>
    </row>
    <row r="133" ht="15.75" customHeight="1">
      <c r="D133" s="245"/>
      <c r="X133" s="246"/>
    </row>
    <row r="134" ht="15.75" customHeight="1">
      <c r="D134" s="245"/>
      <c r="X134" s="246"/>
    </row>
    <row r="135" ht="15.75" customHeight="1">
      <c r="D135" s="245"/>
      <c r="X135" s="246"/>
    </row>
    <row r="136" ht="15.75" customHeight="1">
      <c r="D136" s="245"/>
      <c r="X136" s="246"/>
    </row>
    <row r="137" ht="15.75" customHeight="1">
      <c r="D137" s="245"/>
      <c r="X137" s="246"/>
    </row>
    <row r="138" ht="15.75" customHeight="1">
      <c r="D138" s="245"/>
      <c r="X138" s="246"/>
    </row>
    <row r="139" ht="15.75" customHeight="1">
      <c r="D139" s="245"/>
      <c r="X139" s="246"/>
    </row>
    <row r="140" ht="15.75" customHeight="1">
      <c r="D140" s="245"/>
      <c r="X140" s="246"/>
    </row>
    <row r="141" ht="15.75" customHeight="1">
      <c r="D141" s="245"/>
      <c r="X141" s="246"/>
    </row>
    <row r="142" ht="15.75" customHeight="1">
      <c r="D142" s="245"/>
      <c r="X142" s="246"/>
    </row>
    <row r="143" ht="15.75" customHeight="1">
      <c r="D143" s="245"/>
      <c r="X143" s="246"/>
    </row>
    <row r="144" ht="15.75" customHeight="1">
      <c r="D144" s="245"/>
      <c r="X144" s="246"/>
    </row>
    <row r="145" ht="15.75" customHeight="1">
      <c r="D145" s="245"/>
      <c r="X145" s="246"/>
    </row>
    <row r="146" ht="15.75" customHeight="1">
      <c r="D146" s="245"/>
      <c r="X146" s="246"/>
    </row>
    <row r="147" ht="15.75" customHeight="1">
      <c r="D147" s="245"/>
      <c r="X147" s="246"/>
    </row>
    <row r="148" ht="15.75" customHeight="1">
      <c r="D148" s="245"/>
      <c r="X148" s="246"/>
    </row>
    <row r="149" ht="15.75" customHeight="1">
      <c r="D149" s="245"/>
      <c r="X149" s="246"/>
    </row>
    <row r="150" ht="15.75" customHeight="1">
      <c r="D150" s="245"/>
      <c r="X150" s="246"/>
    </row>
    <row r="151" ht="15.75" customHeight="1">
      <c r="D151" s="245"/>
      <c r="X151" s="246"/>
    </row>
    <row r="152" ht="15.75" customHeight="1">
      <c r="D152" s="245"/>
      <c r="X152" s="246"/>
    </row>
    <row r="153" ht="15.75" customHeight="1">
      <c r="D153" s="245"/>
      <c r="X153" s="246"/>
    </row>
    <row r="154" ht="15.75" customHeight="1">
      <c r="D154" s="245"/>
      <c r="X154" s="246"/>
    </row>
    <row r="155" ht="15.75" customHeight="1">
      <c r="D155" s="245"/>
      <c r="X155" s="246"/>
    </row>
    <row r="156" ht="15.75" customHeight="1">
      <c r="D156" s="245"/>
      <c r="X156" s="246"/>
    </row>
    <row r="157" ht="15.75" customHeight="1">
      <c r="D157" s="245"/>
      <c r="X157" s="246"/>
    </row>
    <row r="158" ht="15.75" customHeight="1">
      <c r="D158" s="245"/>
      <c r="X158" s="246"/>
    </row>
    <row r="159" ht="15.75" customHeight="1">
      <c r="D159" s="245"/>
      <c r="X159" s="246"/>
    </row>
    <row r="160" ht="15.75" customHeight="1">
      <c r="D160" s="245"/>
      <c r="X160" s="246"/>
    </row>
    <row r="161" ht="15.75" customHeight="1">
      <c r="D161" s="245"/>
      <c r="X161" s="246"/>
    </row>
    <row r="162" ht="15.75" customHeight="1">
      <c r="D162" s="245"/>
      <c r="X162" s="246"/>
    </row>
    <row r="163" ht="15.75" customHeight="1">
      <c r="D163" s="245"/>
      <c r="X163" s="246"/>
    </row>
    <row r="164" ht="15.75" customHeight="1">
      <c r="D164" s="245"/>
      <c r="X164" s="246"/>
    </row>
    <row r="165" ht="15.75" customHeight="1">
      <c r="D165" s="245"/>
      <c r="X165" s="246"/>
    </row>
    <row r="166" ht="15.75" customHeight="1">
      <c r="D166" s="245"/>
      <c r="X166" s="246"/>
    </row>
    <row r="167" ht="15.75" customHeight="1">
      <c r="D167" s="245"/>
      <c r="X167" s="246"/>
    </row>
    <row r="168" ht="15.75" customHeight="1">
      <c r="D168" s="245"/>
      <c r="X168" s="246"/>
    </row>
    <row r="169" ht="15.75" customHeight="1">
      <c r="D169" s="245"/>
      <c r="X169" s="246"/>
    </row>
    <row r="170" ht="15.75" customHeight="1">
      <c r="D170" s="245"/>
      <c r="X170" s="246"/>
    </row>
    <row r="171" ht="15.75" customHeight="1">
      <c r="D171" s="245"/>
      <c r="X171" s="246"/>
    </row>
    <row r="172" ht="15.75" customHeight="1">
      <c r="D172" s="245"/>
      <c r="X172" s="246"/>
    </row>
    <row r="173" ht="15.75" customHeight="1">
      <c r="D173" s="245"/>
      <c r="X173" s="246"/>
    </row>
    <row r="174" ht="15.75" customHeight="1">
      <c r="D174" s="245"/>
      <c r="X174" s="246"/>
    </row>
    <row r="175" ht="15.75" customHeight="1">
      <c r="D175" s="245"/>
      <c r="X175" s="246"/>
    </row>
    <row r="176" ht="15.75" customHeight="1">
      <c r="D176" s="245"/>
      <c r="X176" s="246"/>
    </row>
    <row r="177" ht="15.75" customHeight="1">
      <c r="D177" s="245"/>
      <c r="X177" s="246"/>
    </row>
    <row r="178" ht="15.75" customHeight="1">
      <c r="D178" s="245"/>
      <c r="X178" s="246"/>
    </row>
    <row r="179" ht="15.75" customHeight="1">
      <c r="D179" s="245"/>
      <c r="X179" s="246"/>
    </row>
    <row r="180" ht="15.75" customHeight="1">
      <c r="D180" s="245"/>
      <c r="X180" s="246"/>
    </row>
    <row r="181" ht="15.75" customHeight="1">
      <c r="D181" s="245"/>
      <c r="X181" s="246"/>
    </row>
    <row r="182" ht="15.75" customHeight="1">
      <c r="D182" s="245"/>
      <c r="X182" s="246"/>
    </row>
    <row r="183" ht="15.75" customHeight="1">
      <c r="D183" s="245"/>
      <c r="X183" s="246"/>
    </row>
    <row r="184" ht="15.75" customHeight="1">
      <c r="D184" s="245"/>
      <c r="X184" s="246"/>
    </row>
    <row r="185" ht="15.75" customHeight="1">
      <c r="D185" s="245"/>
      <c r="X185" s="246"/>
    </row>
    <row r="186" ht="15.75" customHeight="1">
      <c r="D186" s="245"/>
      <c r="X186" s="246"/>
    </row>
    <row r="187" ht="15.75" customHeight="1">
      <c r="D187" s="245"/>
      <c r="X187" s="246"/>
    </row>
    <row r="188" ht="15.75" customHeight="1">
      <c r="D188" s="245"/>
      <c r="X188" s="246"/>
    </row>
    <row r="189" ht="15.75" customHeight="1">
      <c r="D189" s="245"/>
      <c r="X189" s="246"/>
    </row>
    <row r="190" ht="15.75" customHeight="1">
      <c r="D190" s="245"/>
      <c r="X190" s="246"/>
    </row>
    <row r="191" ht="15.75" customHeight="1">
      <c r="D191" s="245"/>
      <c r="X191" s="246"/>
    </row>
    <row r="192" ht="15.75" customHeight="1">
      <c r="D192" s="245"/>
      <c r="X192" s="246"/>
    </row>
    <row r="193" ht="15.75" customHeight="1">
      <c r="D193" s="245"/>
      <c r="X193" s="246"/>
    </row>
    <row r="194" ht="15.75" customHeight="1">
      <c r="D194" s="245"/>
      <c r="X194" s="246"/>
    </row>
    <row r="195" ht="15.75" customHeight="1">
      <c r="D195" s="245"/>
      <c r="X195" s="246"/>
    </row>
    <row r="196" ht="15.75" customHeight="1">
      <c r="D196" s="245"/>
      <c r="X196" s="246"/>
    </row>
    <row r="197" ht="15.75" customHeight="1">
      <c r="D197" s="245"/>
      <c r="X197" s="246"/>
    </row>
    <row r="198" ht="15.75" customHeight="1">
      <c r="D198" s="245"/>
      <c r="X198" s="246"/>
    </row>
    <row r="199" ht="15.75" customHeight="1">
      <c r="D199" s="245"/>
      <c r="X199" s="246"/>
    </row>
    <row r="200" ht="15.75" customHeight="1">
      <c r="D200" s="245"/>
      <c r="X200" s="246"/>
    </row>
    <row r="201" ht="15.75" customHeight="1">
      <c r="D201" s="245"/>
      <c r="X201" s="246"/>
    </row>
    <row r="202" ht="15.75" customHeight="1">
      <c r="D202" s="245"/>
      <c r="X202" s="246"/>
    </row>
    <row r="203" ht="15.75" customHeight="1">
      <c r="D203" s="245"/>
      <c r="X203" s="246"/>
    </row>
    <row r="204" ht="15.75" customHeight="1">
      <c r="D204" s="245"/>
      <c r="X204" s="246"/>
    </row>
    <row r="205" ht="15.75" customHeight="1">
      <c r="D205" s="245"/>
      <c r="X205" s="246"/>
    </row>
    <row r="206" ht="15.75" customHeight="1">
      <c r="D206" s="245"/>
      <c r="X206" s="246"/>
    </row>
    <row r="207" ht="15.75" customHeight="1">
      <c r="D207" s="245"/>
      <c r="X207" s="246"/>
    </row>
    <row r="208" ht="15.75" customHeight="1">
      <c r="D208" s="245"/>
      <c r="X208" s="246"/>
    </row>
    <row r="209" ht="15.75" customHeight="1">
      <c r="D209" s="245"/>
      <c r="X209" s="246"/>
    </row>
    <row r="210" ht="15.75" customHeight="1">
      <c r="D210" s="245"/>
      <c r="X210" s="246"/>
    </row>
    <row r="211" ht="15.75" customHeight="1">
      <c r="D211" s="245"/>
      <c r="X211" s="246"/>
    </row>
    <row r="212" ht="15.75" customHeight="1">
      <c r="D212" s="245"/>
      <c r="X212" s="246"/>
    </row>
    <row r="213" ht="15.75" customHeight="1">
      <c r="D213" s="245"/>
      <c r="X213" s="246"/>
    </row>
    <row r="214" ht="15.75" customHeight="1">
      <c r="D214" s="245"/>
      <c r="X214" s="246"/>
    </row>
    <row r="215" ht="15.75" customHeight="1">
      <c r="D215" s="245"/>
      <c r="X215" s="246"/>
    </row>
    <row r="216" ht="15.75" customHeight="1">
      <c r="D216" s="245"/>
      <c r="X216" s="246"/>
    </row>
    <row r="217" ht="15.75" customHeight="1">
      <c r="D217" s="245"/>
      <c r="X217" s="246"/>
    </row>
    <row r="218" ht="15.75" customHeight="1">
      <c r="D218" s="245"/>
      <c r="X218" s="246"/>
    </row>
    <row r="219" ht="15.75" customHeight="1">
      <c r="D219" s="245"/>
      <c r="X219" s="246"/>
    </row>
    <row r="220" ht="15.75" customHeight="1">
      <c r="D220" s="245"/>
      <c r="X220" s="246"/>
    </row>
    <row r="221" ht="15.75" customHeight="1">
      <c r="D221" s="245"/>
      <c r="X221" s="246"/>
    </row>
    <row r="222" ht="15.75" customHeight="1">
      <c r="D222" s="245"/>
      <c r="X222" s="246"/>
    </row>
    <row r="223" ht="15.75" customHeight="1">
      <c r="D223" s="245"/>
      <c r="X223" s="246"/>
    </row>
    <row r="224" ht="15.75" customHeight="1">
      <c r="D224" s="245"/>
      <c r="X224" s="246"/>
    </row>
    <row r="225" ht="15.75" customHeight="1">
      <c r="D225" s="245"/>
      <c r="X225" s="246"/>
    </row>
    <row r="226" ht="15.75" customHeight="1">
      <c r="D226" s="245"/>
      <c r="X226" s="246"/>
    </row>
    <row r="227" ht="15.75" customHeight="1">
      <c r="D227" s="245"/>
      <c r="X227" s="246"/>
    </row>
    <row r="228" ht="15.75" customHeight="1">
      <c r="D228" s="245"/>
      <c r="X228" s="246"/>
    </row>
    <row r="229" ht="15.75" customHeight="1">
      <c r="D229" s="245"/>
      <c r="X229" s="246"/>
    </row>
    <row r="230" ht="15.75" customHeight="1">
      <c r="D230" s="245"/>
      <c r="X230" s="246"/>
    </row>
    <row r="231" ht="15.75" customHeight="1">
      <c r="D231" s="245"/>
      <c r="X231" s="246"/>
    </row>
    <row r="232" ht="15.75" customHeight="1">
      <c r="D232" s="245"/>
      <c r="X232" s="246"/>
    </row>
    <row r="233" ht="15.75" customHeight="1">
      <c r="D233" s="245"/>
      <c r="X233" s="246"/>
    </row>
    <row r="234" ht="15.75" customHeight="1">
      <c r="D234" s="245"/>
      <c r="X234" s="246"/>
    </row>
    <row r="235" ht="15.75" customHeight="1">
      <c r="D235" s="245"/>
      <c r="X235" s="246"/>
    </row>
    <row r="236" ht="15.75" customHeight="1">
      <c r="D236" s="245"/>
      <c r="X236" s="246"/>
    </row>
    <row r="237" ht="15.75" customHeight="1">
      <c r="D237" s="245"/>
      <c r="X237" s="246"/>
    </row>
    <row r="238" ht="15.75" customHeight="1">
      <c r="D238" s="245"/>
      <c r="X238" s="246"/>
    </row>
    <row r="239" ht="15.75" customHeight="1">
      <c r="D239" s="245"/>
      <c r="X239" s="246"/>
    </row>
    <row r="240" ht="15.75" customHeight="1">
      <c r="D240" s="245"/>
      <c r="X240" s="246"/>
    </row>
    <row r="241" ht="15.75" customHeight="1">
      <c r="D241" s="245"/>
      <c r="X241" s="246"/>
    </row>
    <row r="242" ht="15.75" customHeight="1">
      <c r="D242" s="245"/>
      <c r="X242" s="246"/>
    </row>
    <row r="243" ht="15.75" customHeight="1">
      <c r="D243" s="245"/>
      <c r="X243" s="246"/>
    </row>
    <row r="244" ht="15.75" customHeight="1">
      <c r="D244" s="245"/>
      <c r="X244" s="246"/>
    </row>
    <row r="245" ht="15.75" customHeight="1">
      <c r="D245" s="245"/>
      <c r="X245" s="246"/>
    </row>
    <row r="246" ht="15.75" customHeight="1">
      <c r="D246" s="245"/>
      <c r="X246" s="246"/>
    </row>
    <row r="247" ht="15.75" customHeight="1">
      <c r="D247" s="245"/>
      <c r="X247" s="246"/>
    </row>
    <row r="248" ht="15.75" customHeight="1">
      <c r="D248" s="245"/>
      <c r="X248" s="246"/>
    </row>
    <row r="249" ht="15.75" customHeight="1">
      <c r="D249" s="245"/>
      <c r="X249" s="246"/>
    </row>
    <row r="250" ht="15.75" customHeight="1">
      <c r="D250" s="245"/>
      <c r="X250" s="246"/>
    </row>
    <row r="251" ht="15.75" customHeight="1">
      <c r="D251" s="245"/>
      <c r="X251" s="246"/>
    </row>
    <row r="252" ht="15.75" customHeight="1">
      <c r="D252" s="245"/>
      <c r="X252" s="246"/>
    </row>
    <row r="253" ht="15.75" customHeight="1">
      <c r="D253" s="245"/>
      <c r="X253" s="246"/>
    </row>
    <row r="254" ht="15.75" customHeight="1">
      <c r="D254" s="245"/>
      <c r="X254" s="246"/>
    </row>
    <row r="255" ht="15.75" customHeight="1">
      <c r="D255" s="245"/>
      <c r="X255" s="246"/>
    </row>
    <row r="256" ht="15.75" customHeight="1">
      <c r="D256" s="245"/>
      <c r="X256" s="246"/>
    </row>
    <row r="257" ht="15.75" customHeight="1">
      <c r="D257" s="245"/>
      <c r="X257" s="246"/>
    </row>
    <row r="258" ht="15.75" customHeight="1">
      <c r="D258" s="245"/>
      <c r="X258" s="246"/>
    </row>
    <row r="259" ht="15.75" customHeight="1">
      <c r="D259" s="245"/>
      <c r="X259" s="246"/>
    </row>
    <row r="260" ht="15.75" customHeight="1">
      <c r="D260" s="245"/>
      <c r="X260" s="246"/>
    </row>
    <row r="261" ht="15.75" customHeight="1">
      <c r="D261" s="245"/>
      <c r="X261" s="246"/>
    </row>
    <row r="262" ht="15.75" customHeight="1">
      <c r="D262" s="245"/>
      <c r="X262" s="246"/>
    </row>
    <row r="263" ht="15.75" customHeight="1">
      <c r="D263" s="245"/>
      <c r="X263" s="246"/>
    </row>
    <row r="264" ht="15.75" customHeight="1">
      <c r="D264" s="245"/>
      <c r="X264" s="246"/>
    </row>
    <row r="265" ht="15.75" customHeight="1">
      <c r="D265" s="245"/>
      <c r="X265" s="246"/>
    </row>
    <row r="266" ht="15.75" customHeight="1">
      <c r="D266" s="245"/>
      <c r="X266" s="246"/>
    </row>
    <row r="267" ht="15.75" customHeight="1">
      <c r="D267" s="245"/>
      <c r="X267" s="246"/>
    </row>
    <row r="268" ht="15.75" customHeight="1">
      <c r="D268" s="245"/>
      <c r="X268" s="246"/>
    </row>
    <row r="269" ht="15.75" customHeight="1">
      <c r="D269" s="245"/>
      <c r="X269" s="246"/>
    </row>
    <row r="270" ht="15.75" customHeight="1">
      <c r="D270" s="245"/>
      <c r="X270" s="246"/>
    </row>
    <row r="271" ht="15.75" customHeight="1">
      <c r="D271" s="245"/>
      <c r="X271" s="246"/>
    </row>
    <row r="272" ht="15.75" customHeight="1">
      <c r="D272" s="245"/>
      <c r="X272" s="246"/>
    </row>
    <row r="273" ht="15.75" customHeight="1">
      <c r="D273" s="245"/>
      <c r="X273" s="246"/>
    </row>
    <row r="274" ht="15.75" customHeight="1">
      <c r="D274" s="245"/>
      <c r="X274" s="246"/>
    </row>
    <row r="275" ht="15.75" customHeight="1">
      <c r="D275" s="245"/>
      <c r="X275" s="246"/>
    </row>
    <row r="276" ht="15.75" customHeight="1">
      <c r="D276" s="245"/>
      <c r="X276" s="246"/>
    </row>
    <row r="277" ht="15.75" customHeight="1">
      <c r="D277" s="245"/>
      <c r="X277" s="246"/>
    </row>
    <row r="278" ht="15.75" customHeight="1">
      <c r="D278" s="245"/>
      <c r="X278" s="246"/>
    </row>
    <row r="279" ht="15.75" customHeight="1">
      <c r="D279" s="245"/>
      <c r="X279" s="246"/>
    </row>
    <row r="280" ht="15.75" customHeight="1">
      <c r="D280" s="245"/>
      <c r="X280" s="246"/>
    </row>
    <row r="281" ht="15.75" customHeight="1">
      <c r="D281" s="245"/>
      <c r="X281" s="246"/>
    </row>
    <row r="282" ht="15.75" customHeight="1">
      <c r="D282" s="245"/>
      <c r="X282" s="246"/>
    </row>
    <row r="283" ht="15.75" customHeight="1">
      <c r="D283" s="245"/>
      <c r="X283" s="246"/>
    </row>
    <row r="284" ht="15.75" customHeight="1">
      <c r="D284" s="245"/>
      <c r="X284" s="246"/>
    </row>
    <row r="285" ht="15.75" customHeight="1">
      <c r="D285" s="245"/>
      <c r="X285" s="246"/>
    </row>
    <row r="286" ht="15.75" customHeight="1">
      <c r="D286" s="245"/>
      <c r="X286" s="246"/>
    </row>
    <row r="287" ht="15.75" customHeight="1">
      <c r="D287" s="245"/>
      <c r="X287" s="246"/>
    </row>
    <row r="288" ht="15.75" customHeight="1">
      <c r="D288" s="245"/>
      <c r="X288" s="246"/>
    </row>
    <row r="289" ht="15.75" customHeight="1">
      <c r="D289" s="245"/>
      <c r="X289" s="246"/>
    </row>
    <row r="290" ht="15.75" customHeight="1">
      <c r="D290" s="245"/>
      <c r="X290" s="246"/>
    </row>
    <row r="291" ht="15.75" customHeight="1">
      <c r="D291" s="245"/>
      <c r="X291" s="246"/>
    </row>
    <row r="292" ht="15.75" customHeight="1">
      <c r="D292" s="245"/>
      <c r="X292" s="246"/>
    </row>
    <row r="293" ht="15.75" customHeight="1">
      <c r="D293" s="245"/>
      <c r="X293" s="246"/>
    </row>
    <row r="294" ht="15.75" customHeight="1">
      <c r="D294" s="245"/>
      <c r="X294" s="246"/>
    </row>
    <row r="295" ht="15.75" customHeight="1">
      <c r="D295" s="245"/>
      <c r="X295" s="246"/>
    </row>
    <row r="296" ht="15.75" customHeight="1">
      <c r="D296" s="245"/>
      <c r="X296" s="246"/>
    </row>
    <row r="297" ht="15.75" customHeight="1">
      <c r="D297" s="245"/>
      <c r="X297" s="246"/>
    </row>
    <row r="298" ht="15.75" customHeight="1">
      <c r="D298" s="245"/>
      <c r="X298" s="246"/>
    </row>
    <row r="299" ht="15.75" customHeight="1">
      <c r="D299" s="245"/>
      <c r="X299" s="246"/>
    </row>
    <row r="300" ht="15.75" customHeight="1">
      <c r="D300" s="245"/>
      <c r="X300" s="246"/>
    </row>
    <row r="301" ht="15.75" customHeight="1">
      <c r="D301" s="245"/>
      <c r="X301" s="246"/>
    </row>
    <row r="302" ht="15.75" customHeight="1">
      <c r="D302" s="245"/>
      <c r="X302" s="246"/>
    </row>
    <row r="303" ht="15.75" customHeight="1">
      <c r="D303" s="245"/>
      <c r="X303" s="246"/>
    </row>
    <row r="304" ht="15.75" customHeight="1">
      <c r="D304" s="245"/>
      <c r="X304" s="246"/>
    </row>
    <row r="305" ht="15.75" customHeight="1">
      <c r="D305" s="245"/>
      <c r="X305" s="246"/>
    </row>
    <row r="306" ht="15.75" customHeight="1">
      <c r="D306" s="245"/>
      <c r="X306" s="246"/>
    </row>
    <row r="307" ht="15.75" customHeight="1">
      <c r="D307" s="245"/>
      <c r="X307" s="246"/>
    </row>
    <row r="308" ht="15.75" customHeight="1">
      <c r="D308" s="245"/>
      <c r="X308" s="246"/>
    </row>
    <row r="309" ht="15.75" customHeight="1">
      <c r="D309" s="245"/>
      <c r="X309" s="246"/>
    </row>
    <row r="310" ht="15.75" customHeight="1">
      <c r="D310" s="245"/>
      <c r="X310" s="246"/>
    </row>
    <row r="311" ht="15.75" customHeight="1">
      <c r="D311" s="245"/>
      <c r="X311" s="246"/>
    </row>
    <row r="312" ht="15.75" customHeight="1">
      <c r="D312" s="245"/>
      <c r="X312" s="246"/>
    </row>
    <row r="313" ht="15.75" customHeight="1">
      <c r="D313" s="245"/>
      <c r="X313" s="246"/>
    </row>
    <row r="314" ht="15.75" customHeight="1">
      <c r="D314" s="245"/>
      <c r="X314" s="246"/>
    </row>
    <row r="315" ht="15.75" customHeight="1">
      <c r="D315" s="245"/>
      <c r="X315" s="246"/>
    </row>
    <row r="316" ht="15.75" customHeight="1">
      <c r="D316" s="245"/>
      <c r="X316" s="246"/>
    </row>
    <row r="317" ht="15.75" customHeight="1">
      <c r="D317" s="245"/>
      <c r="X317" s="246"/>
    </row>
    <row r="318" ht="15.75" customHeight="1">
      <c r="D318" s="245"/>
      <c r="X318" s="246"/>
    </row>
    <row r="319" ht="15.75" customHeight="1">
      <c r="D319" s="245"/>
      <c r="X319" s="246"/>
    </row>
    <row r="320" ht="15.75" customHeight="1">
      <c r="D320" s="245"/>
      <c r="X320" s="246"/>
    </row>
    <row r="321" ht="15.75" customHeight="1">
      <c r="D321" s="245"/>
      <c r="X321" s="246"/>
    </row>
    <row r="322" ht="15.75" customHeight="1">
      <c r="D322" s="245"/>
      <c r="X322" s="246"/>
    </row>
    <row r="323" ht="15.75" customHeight="1">
      <c r="D323" s="245"/>
      <c r="X323" s="246"/>
    </row>
    <row r="324" ht="15.75" customHeight="1">
      <c r="D324" s="245"/>
      <c r="X324" s="246"/>
    </row>
    <row r="325" ht="15.75" customHeight="1">
      <c r="D325" s="245"/>
      <c r="X325" s="246"/>
    </row>
    <row r="326" ht="15.75" customHeight="1">
      <c r="D326" s="245"/>
      <c r="X326" s="246"/>
    </row>
    <row r="327" ht="15.75" customHeight="1">
      <c r="D327" s="245"/>
      <c r="X327" s="246"/>
    </row>
    <row r="328" ht="15.75" customHeight="1">
      <c r="D328" s="245"/>
      <c r="X328" s="246"/>
    </row>
    <row r="329" ht="15.75" customHeight="1">
      <c r="D329" s="245"/>
      <c r="X329" s="246"/>
    </row>
    <row r="330" ht="15.75" customHeight="1">
      <c r="D330" s="245"/>
      <c r="X330" s="246"/>
    </row>
    <row r="331" ht="15.75" customHeight="1">
      <c r="D331" s="245"/>
      <c r="X331" s="246"/>
    </row>
    <row r="332" ht="15.75" customHeight="1">
      <c r="D332" s="245"/>
      <c r="X332" s="246"/>
    </row>
    <row r="333" ht="15.75" customHeight="1">
      <c r="D333" s="245"/>
      <c r="X333" s="246"/>
    </row>
    <row r="334" ht="15.75" customHeight="1">
      <c r="D334" s="245"/>
      <c r="X334" s="246"/>
    </row>
    <row r="335" ht="15.75" customHeight="1">
      <c r="D335" s="245"/>
      <c r="X335" s="246"/>
    </row>
    <row r="336" ht="15.75" customHeight="1">
      <c r="D336" s="245"/>
      <c r="X336" s="246"/>
    </row>
    <row r="337" ht="15.75" customHeight="1">
      <c r="D337" s="245"/>
      <c r="X337" s="246"/>
    </row>
    <row r="338" ht="15.75" customHeight="1">
      <c r="D338" s="245"/>
      <c r="X338" s="246"/>
    </row>
    <row r="339" ht="15.75" customHeight="1">
      <c r="D339" s="245"/>
      <c r="X339" s="246"/>
    </row>
    <row r="340" ht="15.75" customHeight="1">
      <c r="D340" s="245"/>
      <c r="X340" s="246"/>
    </row>
    <row r="341" ht="15.75" customHeight="1">
      <c r="D341" s="245"/>
      <c r="X341" s="246"/>
    </row>
    <row r="342" ht="15.75" customHeight="1">
      <c r="D342" s="245"/>
      <c r="X342" s="246"/>
    </row>
    <row r="343" ht="15.75" customHeight="1">
      <c r="D343" s="245"/>
      <c r="X343" s="246"/>
    </row>
    <row r="344" ht="15.75" customHeight="1">
      <c r="D344" s="245"/>
      <c r="X344" s="246"/>
    </row>
    <row r="345" ht="15.75" customHeight="1">
      <c r="D345" s="245"/>
      <c r="X345" s="246"/>
    </row>
    <row r="346" ht="15.75" customHeight="1">
      <c r="D346" s="245"/>
      <c r="X346" s="246"/>
    </row>
    <row r="347" ht="15.75" customHeight="1">
      <c r="D347" s="245"/>
      <c r="X347" s="246"/>
    </row>
    <row r="348" ht="15.75" customHeight="1">
      <c r="D348" s="245"/>
      <c r="X348" s="246"/>
    </row>
    <row r="349" ht="15.75" customHeight="1">
      <c r="D349" s="245"/>
      <c r="X349" s="246"/>
    </row>
    <row r="350" ht="15.75" customHeight="1">
      <c r="D350" s="245"/>
      <c r="X350" s="246"/>
    </row>
    <row r="351" ht="15.75" customHeight="1">
      <c r="D351" s="245"/>
      <c r="X351" s="246"/>
    </row>
    <row r="352" ht="15.75" customHeight="1">
      <c r="D352" s="245"/>
      <c r="X352" s="246"/>
    </row>
    <row r="353" ht="15.75" customHeight="1">
      <c r="D353" s="245"/>
      <c r="X353" s="246"/>
    </row>
    <row r="354" ht="15.75" customHeight="1">
      <c r="D354" s="245"/>
      <c r="X354" s="246"/>
    </row>
    <row r="355" ht="15.75" customHeight="1">
      <c r="D355" s="245"/>
      <c r="X355" s="246"/>
    </row>
    <row r="356" ht="15.75" customHeight="1">
      <c r="D356" s="245"/>
      <c r="X356" s="246"/>
    </row>
    <row r="357" ht="15.75" customHeight="1">
      <c r="D357" s="245"/>
      <c r="X357" s="246"/>
    </row>
    <row r="358" ht="15.75" customHeight="1">
      <c r="D358" s="245"/>
      <c r="X358" s="246"/>
    </row>
    <row r="359" ht="15.75" customHeight="1">
      <c r="D359" s="245"/>
      <c r="X359" s="246"/>
    </row>
    <row r="360" ht="15.75" customHeight="1">
      <c r="D360" s="245"/>
      <c r="X360" s="246"/>
    </row>
    <row r="361" ht="15.75" customHeight="1">
      <c r="D361" s="245"/>
      <c r="X361" s="246"/>
    </row>
    <row r="362" ht="15.75" customHeight="1">
      <c r="D362" s="245"/>
      <c r="X362" s="246"/>
    </row>
    <row r="363" ht="15.75" customHeight="1">
      <c r="D363" s="245"/>
      <c r="X363" s="246"/>
    </row>
    <row r="364" ht="15.75" customHeight="1">
      <c r="D364" s="245"/>
      <c r="X364" s="246"/>
    </row>
    <row r="365" ht="15.75" customHeight="1">
      <c r="D365" s="245"/>
      <c r="X365" s="246"/>
    </row>
    <row r="366" ht="15.75" customHeight="1">
      <c r="D366" s="245"/>
      <c r="X366" s="246"/>
    </row>
    <row r="367" ht="15.75" customHeight="1">
      <c r="D367" s="245"/>
      <c r="X367" s="246"/>
    </row>
    <row r="368" ht="15.75" customHeight="1">
      <c r="D368" s="245"/>
      <c r="X368" s="246"/>
    </row>
    <row r="369" ht="15.75" customHeight="1">
      <c r="D369" s="245"/>
      <c r="X369" s="246"/>
    </row>
    <row r="370" ht="15.75" customHeight="1">
      <c r="D370" s="245"/>
      <c r="X370" s="246"/>
    </row>
    <row r="371" ht="15.75" customHeight="1">
      <c r="D371" s="245"/>
      <c r="X371" s="246"/>
    </row>
    <row r="372" ht="15.75" customHeight="1">
      <c r="D372" s="245"/>
      <c r="X372" s="246"/>
    </row>
    <row r="373" ht="15.75" customHeight="1">
      <c r="D373" s="245"/>
      <c r="X373" s="246"/>
    </row>
    <row r="374" ht="15.75" customHeight="1">
      <c r="D374" s="245"/>
      <c r="X374" s="246"/>
    </row>
    <row r="375" ht="15.75" customHeight="1">
      <c r="D375" s="245"/>
      <c r="X375" s="246"/>
    </row>
    <row r="376" ht="15.75" customHeight="1">
      <c r="D376" s="245"/>
      <c r="X376" s="246"/>
    </row>
    <row r="377" ht="15.75" customHeight="1">
      <c r="D377" s="245"/>
      <c r="X377" s="246"/>
    </row>
    <row r="378" ht="15.75" customHeight="1">
      <c r="D378" s="245"/>
      <c r="X378" s="246"/>
    </row>
    <row r="379" ht="15.75" customHeight="1">
      <c r="D379" s="245"/>
      <c r="X379" s="246"/>
    </row>
    <row r="380" ht="15.75" customHeight="1">
      <c r="D380" s="245"/>
      <c r="X380" s="246"/>
    </row>
    <row r="381" ht="15.75" customHeight="1">
      <c r="D381" s="245"/>
      <c r="X381" s="246"/>
    </row>
    <row r="382" ht="15.75" customHeight="1">
      <c r="D382" s="245"/>
      <c r="X382" s="246"/>
    </row>
    <row r="383" ht="15.75" customHeight="1">
      <c r="D383" s="245"/>
      <c r="X383" s="246"/>
    </row>
    <row r="384" ht="15.75" customHeight="1">
      <c r="D384" s="245"/>
      <c r="X384" s="246"/>
    </row>
    <row r="385" ht="15.75" customHeight="1">
      <c r="D385" s="245"/>
      <c r="X385" s="246"/>
    </row>
    <row r="386" ht="15.75" customHeight="1">
      <c r="D386" s="245"/>
      <c r="X386" s="246"/>
    </row>
    <row r="387" ht="15.75" customHeight="1">
      <c r="D387" s="245"/>
      <c r="X387" s="246"/>
    </row>
    <row r="388" ht="15.75" customHeight="1">
      <c r="D388" s="245"/>
      <c r="X388" s="246"/>
    </row>
    <row r="389" ht="15.75" customHeight="1">
      <c r="D389" s="245"/>
      <c r="X389" s="246"/>
    </row>
    <row r="390" ht="15.75" customHeight="1">
      <c r="D390" s="245"/>
      <c r="X390" s="246"/>
    </row>
    <row r="391" ht="15.75" customHeight="1">
      <c r="D391" s="245"/>
      <c r="X391" s="246"/>
    </row>
    <row r="392" ht="15.75" customHeight="1">
      <c r="D392" s="245"/>
      <c r="X392" s="246"/>
    </row>
    <row r="393" ht="15.75" customHeight="1">
      <c r="D393" s="245"/>
      <c r="X393" s="246"/>
    </row>
    <row r="394" ht="15.75" customHeight="1">
      <c r="D394" s="245"/>
      <c r="X394" s="246"/>
    </row>
    <row r="395" ht="15.75" customHeight="1">
      <c r="D395" s="245"/>
      <c r="X395" s="246"/>
    </row>
    <row r="396" ht="15.75" customHeight="1">
      <c r="D396" s="245"/>
      <c r="X396" s="246"/>
    </row>
    <row r="397" ht="15.75" customHeight="1">
      <c r="D397" s="245"/>
      <c r="X397" s="246"/>
    </row>
    <row r="398" ht="15.75" customHeight="1">
      <c r="D398" s="245"/>
      <c r="X398" s="246"/>
    </row>
    <row r="399" ht="15.75" customHeight="1">
      <c r="D399" s="245"/>
      <c r="X399" s="246"/>
    </row>
    <row r="400" ht="15.75" customHeight="1">
      <c r="D400" s="245"/>
      <c r="X400" s="246"/>
    </row>
    <row r="401" ht="15.75" customHeight="1">
      <c r="D401" s="245"/>
      <c r="X401" s="246"/>
    </row>
    <row r="402" ht="15.75" customHeight="1">
      <c r="D402" s="245"/>
      <c r="X402" s="246"/>
    </row>
    <row r="403" ht="15.75" customHeight="1">
      <c r="D403" s="245"/>
      <c r="X403" s="246"/>
    </row>
    <row r="404" ht="15.75" customHeight="1">
      <c r="D404" s="245"/>
      <c r="X404" s="246"/>
    </row>
    <row r="405" ht="15.75" customHeight="1">
      <c r="D405" s="245"/>
      <c r="X405" s="246"/>
    </row>
    <row r="406" ht="15.75" customHeight="1">
      <c r="D406" s="245"/>
      <c r="X406" s="246"/>
    </row>
    <row r="407" ht="15.75" customHeight="1">
      <c r="D407" s="245"/>
      <c r="X407" s="246"/>
    </row>
    <row r="408" ht="15.75" customHeight="1">
      <c r="D408" s="245"/>
      <c r="X408" s="246"/>
    </row>
    <row r="409" ht="15.75" customHeight="1">
      <c r="D409" s="245"/>
      <c r="X409" s="246"/>
    </row>
    <row r="410" ht="15.75" customHeight="1">
      <c r="D410" s="245"/>
      <c r="X410" s="246"/>
    </row>
    <row r="411" ht="15.75" customHeight="1">
      <c r="D411" s="245"/>
      <c r="X411" s="246"/>
    </row>
    <row r="412" ht="15.75" customHeight="1">
      <c r="D412" s="245"/>
      <c r="X412" s="246"/>
    </row>
    <row r="413" ht="15.75" customHeight="1">
      <c r="D413" s="245"/>
      <c r="X413" s="246"/>
    </row>
    <row r="414" ht="15.75" customHeight="1">
      <c r="D414" s="245"/>
      <c r="X414" s="246"/>
    </row>
    <row r="415" ht="15.75" customHeight="1">
      <c r="D415" s="245"/>
      <c r="X415" s="246"/>
    </row>
    <row r="416" ht="15.75" customHeight="1">
      <c r="D416" s="245"/>
      <c r="X416" s="246"/>
    </row>
    <row r="417" ht="15.75" customHeight="1">
      <c r="D417" s="245"/>
      <c r="X417" s="246"/>
    </row>
    <row r="418" ht="15.75" customHeight="1">
      <c r="D418" s="245"/>
      <c r="X418" s="246"/>
    </row>
    <row r="419" ht="15.75" customHeight="1">
      <c r="D419" s="245"/>
      <c r="X419" s="246"/>
    </row>
    <row r="420" ht="15.75" customHeight="1">
      <c r="D420" s="245"/>
      <c r="X420" s="246"/>
    </row>
    <row r="421" ht="15.75" customHeight="1">
      <c r="D421" s="245"/>
      <c r="X421" s="246"/>
    </row>
    <row r="422" ht="15.75" customHeight="1">
      <c r="D422" s="245"/>
      <c r="X422" s="246"/>
    </row>
    <row r="423" ht="15.75" customHeight="1">
      <c r="D423" s="245"/>
      <c r="X423" s="246"/>
    </row>
    <row r="424" ht="15.75" customHeight="1">
      <c r="D424" s="245"/>
      <c r="X424" s="246"/>
    </row>
    <row r="425" ht="15.75" customHeight="1">
      <c r="D425" s="245"/>
      <c r="X425" s="246"/>
    </row>
    <row r="426" ht="15.75" customHeight="1">
      <c r="D426" s="245"/>
      <c r="X426" s="246"/>
    </row>
    <row r="427" ht="15.75" customHeight="1">
      <c r="D427" s="245"/>
      <c r="X427" s="246"/>
    </row>
    <row r="428" ht="15.75" customHeight="1">
      <c r="D428" s="245"/>
      <c r="X428" s="246"/>
    </row>
    <row r="429" ht="15.75" customHeight="1">
      <c r="D429" s="245"/>
      <c r="X429" s="246"/>
    </row>
    <row r="430" ht="15.75" customHeight="1">
      <c r="D430" s="245"/>
      <c r="X430" s="246"/>
    </row>
    <row r="431" ht="15.75" customHeight="1">
      <c r="D431" s="245"/>
      <c r="X431" s="246"/>
    </row>
    <row r="432" ht="15.75" customHeight="1">
      <c r="D432" s="245"/>
      <c r="X432" s="246"/>
    </row>
    <row r="433" ht="15.75" customHeight="1">
      <c r="D433" s="245"/>
      <c r="X433" s="246"/>
    </row>
    <row r="434" ht="15.75" customHeight="1">
      <c r="D434" s="245"/>
      <c r="X434" s="246"/>
    </row>
    <row r="435" ht="15.75" customHeight="1">
      <c r="D435" s="245"/>
      <c r="X435" s="246"/>
    </row>
    <row r="436" ht="15.75" customHeight="1">
      <c r="D436" s="245"/>
      <c r="X436" s="246"/>
    </row>
    <row r="437" ht="15.75" customHeight="1">
      <c r="D437" s="245"/>
      <c r="X437" s="246"/>
    </row>
    <row r="438" ht="15.75" customHeight="1">
      <c r="D438" s="245"/>
      <c r="X438" s="246"/>
    </row>
    <row r="439" ht="15.75" customHeight="1">
      <c r="D439" s="245"/>
      <c r="X439" s="246"/>
    </row>
    <row r="440" ht="15.75" customHeight="1">
      <c r="D440" s="245"/>
      <c r="X440" s="246"/>
    </row>
    <row r="441" ht="15.75" customHeight="1">
      <c r="D441" s="245"/>
      <c r="X441" s="246"/>
    </row>
    <row r="442" ht="15.75" customHeight="1">
      <c r="D442" s="245"/>
      <c r="X442" s="246"/>
    </row>
    <row r="443" ht="15.75" customHeight="1">
      <c r="D443" s="245"/>
      <c r="X443" s="246"/>
    </row>
    <row r="444" ht="15.75" customHeight="1">
      <c r="D444" s="245"/>
      <c r="X444" s="246"/>
    </row>
    <row r="445" ht="15.75" customHeight="1">
      <c r="D445" s="245"/>
      <c r="X445" s="246"/>
    </row>
    <row r="446" ht="15.75" customHeight="1">
      <c r="D446" s="245"/>
      <c r="X446" s="246"/>
    </row>
    <row r="447" ht="15.75" customHeight="1">
      <c r="D447" s="245"/>
      <c r="X447" s="246"/>
    </row>
    <row r="448" ht="15.75" customHeight="1">
      <c r="D448" s="245"/>
      <c r="X448" s="246"/>
    </row>
    <row r="449" ht="15.75" customHeight="1">
      <c r="D449" s="245"/>
      <c r="X449" s="246"/>
    </row>
    <row r="450" ht="15.75" customHeight="1">
      <c r="D450" s="245"/>
      <c r="X450" s="246"/>
    </row>
    <row r="451" ht="15.75" customHeight="1">
      <c r="D451" s="245"/>
      <c r="X451" s="246"/>
    </row>
    <row r="452" ht="15.75" customHeight="1">
      <c r="D452" s="245"/>
      <c r="X452" s="246"/>
    </row>
    <row r="453" ht="15.75" customHeight="1">
      <c r="D453" s="245"/>
      <c r="X453" s="246"/>
    </row>
    <row r="454" ht="15.75" customHeight="1">
      <c r="D454" s="245"/>
      <c r="X454" s="246"/>
    </row>
    <row r="455" ht="15.75" customHeight="1">
      <c r="D455" s="245"/>
      <c r="X455" s="246"/>
    </row>
    <row r="456" ht="15.75" customHeight="1">
      <c r="D456" s="245"/>
      <c r="X456" s="246"/>
    </row>
    <row r="457" ht="15.75" customHeight="1">
      <c r="D457" s="245"/>
      <c r="X457" s="246"/>
    </row>
    <row r="458" ht="15.75" customHeight="1">
      <c r="D458" s="245"/>
      <c r="X458" s="246"/>
    </row>
    <row r="459" ht="15.75" customHeight="1">
      <c r="D459" s="245"/>
      <c r="X459" s="246"/>
    </row>
    <row r="460" ht="15.75" customHeight="1">
      <c r="D460" s="245"/>
      <c r="X460" s="246"/>
    </row>
    <row r="461" ht="15.75" customHeight="1">
      <c r="D461" s="245"/>
      <c r="X461" s="246"/>
    </row>
    <row r="462" ht="15.75" customHeight="1">
      <c r="D462" s="245"/>
      <c r="X462" s="246"/>
    </row>
    <row r="463" ht="15.75" customHeight="1">
      <c r="D463" s="245"/>
      <c r="X463" s="246"/>
    </row>
    <row r="464" ht="15.75" customHeight="1">
      <c r="D464" s="245"/>
      <c r="X464" s="246"/>
    </row>
    <row r="465" ht="15.75" customHeight="1">
      <c r="D465" s="245"/>
      <c r="X465" s="246"/>
    </row>
    <row r="466" ht="15.75" customHeight="1">
      <c r="D466" s="245"/>
      <c r="X466" s="246"/>
    </row>
    <row r="467" ht="15.75" customHeight="1">
      <c r="D467" s="245"/>
      <c r="X467" s="246"/>
    </row>
    <row r="468" ht="15.75" customHeight="1">
      <c r="D468" s="245"/>
      <c r="X468" s="246"/>
    </row>
    <row r="469" ht="15.75" customHeight="1">
      <c r="D469" s="245"/>
      <c r="X469" s="246"/>
    </row>
    <row r="470" ht="15.75" customHeight="1">
      <c r="D470" s="245"/>
      <c r="X470" s="246"/>
    </row>
    <row r="471" ht="15.75" customHeight="1">
      <c r="D471" s="245"/>
      <c r="X471" s="246"/>
    </row>
    <row r="472" ht="15.75" customHeight="1">
      <c r="D472" s="245"/>
      <c r="X472" s="246"/>
    </row>
    <row r="473" ht="15.75" customHeight="1">
      <c r="D473" s="245"/>
      <c r="X473" s="246"/>
    </row>
    <row r="474" ht="15.75" customHeight="1">
      <c r="D474" s="245"/>
      <c r="X474" s="246"/>
    </row>
    <row r="475" ht="15.75" customHeight="1">
      <c r="D475" s="245"/>
      <c r="X475" s="246"/>
    </row>
    <row r="476" ht="15.75" customHeight="1">
      <c r="D476" s="245"/>
      <c r="X476" s="246"/>
    </row>
    <row r="477" ht="15.75" customHeight="1">
      <c r="D477" s="245"/>
      <c r="X477" s="246"/>
    </row>
    <row r="478" ht="15.75" customHeight="1">
      <c r="D478" s="245"/>
      <c r="X478" s="246"/>
    </row>
    <row r="479" ht="15.75" customHeight="1">
      <c r="D479" s="245"/>
      <c r="X479" s="246"/>
    </row>
    <row r="480" ht="15.75" customHeight="1">
      <c r="D480" s="245"/>
      <c r="X480" s="246"/>
    </row>
    <row r="481" ht="15.75" customHeight="1">
      <c r="D481" s="245"/>
      <c r="X481" s="246"/>
    </row>
    <row r="482" ht="15.75" customHeight="1">
      <c r="D482" s="245"/>
      <c r="X482" s="246"/>
    </row>
    <row r="483" ht="15.75" customHeight="1">
      <c r="D483" s="245"/>
      <c r="X483" s="246"/>
    </row>
    <row r="484" ht="15.75" customHeight="1">
      <c r="D484" s="245"/>
      <c r="X484" s="246"/>
    </row>
    <row r="485" ht="15.75" customHeight="1">
      <c r="D485" s="245"/>
      <c r="X485" s="246"/>
    </row>
    <row r="486" ht="15.75" customHeight="1">
      <c r="D486" s="245"/>
      <c r="X486" s="246"/>
    </row>
    <row r="487" ht="15.75" customHeight="1">
      <c r="D487" s="245"/>
      <c r="X487" s="246"/>
    </row>
    <row r="488" ht="15.75" customHeight="1">
      <c r="D488" s="245"/>
      <c r="X488" s="246"/>
    </row>
    <row r="489" ht="15.75" customHeight="1">
      <c r="D489" s="245"/>
      <c r="X489" s="246"/>
    </row>
    <row r="490" ht="15.75" customHeight="1">
      <c r="D490" s="245"/>
      <c r="X490" s="246"/>
    </row>
    <row r="491" ht="15.75" customHeight="1">
      <c r="D491" s="245"/>
      <c r="X491" s="246"/>
    </row>
    <row r="492" ht="15.75" customHeight="1">
      <c r="D492" s="245"/>
      <c r="X492" s="246"/>
    </row>
    <row r="493" ht="15.75" customHeight="1">
      <c r="D493" s="245"/>
      <c r="X493" s="246"/>
    </row>
    <row r="494" ht="15.75" customHeight="1">
      <c r="D494" s="245"/>
      <c r="X494" s="246"/>
    </row>
    <row r="495" ht="15.75" customHeight="1">
      <c r="D495" s="245"/>
      <c r="X495" s="246"/>
    </row>
    <row r="496" ht="15.75" customHeight="1">
      <c r="D496" s="245"/>
      <c r="X496" s="246"/>
    </row>
    <row r="497" ht="15.75" customHeight="1">
      <c r="D497" s="245"/>
      <c r="X497" s="246"/>
    </row>
    <row r="498" ht="15.75" customHeight="1">
      <c r="D498" s="245"/>
      <c r="X498" s="246"/>
    </row>
    <row r="499" ht="15.75" customHeight="1">
      <c r="D499" s="245"/>
      <c r="X499" s="246"/>
    </row>
    <row r="500" ht="15.75" customHeight="1">
      <c r="D500" s="245"/>
      <c r="X500" s="246"/>
    </row>
    <row r="501" ht="15.75" customHeight="1">
      <c r="D501" s="245"/>
      <c r="X501" s="246"/>
    </row>
    <row r="502" ht="15.75" customHeight="1">
      <c r="D502" s="245"/>
      <c r="X502" s="246"/>
    </row>
    <row r="503" ht="15.75" customHeight="1">
      <c r="D503" s="245"/>
      <c r="X503" s="246"/>
    </row>
    <row r="504" ht="15.75" customHeight="1">
      <c r="D504" s="245"/>
      <c r="X504" s="246"/>
    </row>
    <row r="505" ht="15.75" customHeight="1">
      <c r="D505" s="245"/>
      <c r="X505" s="246"/>
    </row>
    <row r="506" ht="15.75" customHeight="1">
      <c r="D506" s="245"/>
      <c r="X506" s="246"/>
    </row>
    <row r="507" ht="15.75" customHeight="1">
      <c r="D507" s="245"/>
      <c r="X507" s="246"/>
    </row>
    <row r="508" ht="15.75" customHeight="1">
      <c r="D508" s="245"/>
      <c r="X508" s="246"/>
    </row>
    <row r="509" ht="15.75" customHeight="1">
      <c r="D509" s="245"/>
      <c r="X509" s="246"/>
    </row>
    <row r="510" ht="15.75" customHeight="1">
      <c r="D510" s="245"/>
      <c r="X510" s="246"/>
    </row>
    <row r="511" ht="15.75" customHeight="1">
      <c r="D511" s="245"/>
      <c r="X511" s="246"/>
    </row>
    <row r="512" ht="15.75" customHeight="1">
      <c r="D512" s="245"/>
      <c r="X512" s="246"/>
    </row>
    <row r="513" ht="15.75" customHeight="1">
      <c r="D513" s="245"/>
      <c r="X513" s="246"/>
    </row>
    <row r="514" ht="15.75" customHeight="1">
      <c r="D514" s="245"/>
      <c r="X514" s="246"/>
    </row>
    <row r="515" ht="15.75" customHeight="1">
      <c r="D515" s="245"/>
      <c r="X515" s="246"/>
    </row>
    <row r="516" ht="15.75" customHeight="1">
      <c r="D516" s="245"/>
      <c r="X516" s="246"/>
    </row>
    <row r="517" ht="15.75" customHeight="1">
      <c r="D517" s="245"/>
      <c r="X517" s="246"/>
    </row>
    <row r="518" ht="15.75" customHeight="1">
      <c r="D518" s="245"/>
      <c r="X518" s="246"/>
    </row>
    <row r="519" ht="15.75" customHeight="1">
      <c r="D519" s="245"/>
      <c r="X519" s="246"/>
    </row>
    <row r="520" ht="15.75" customHeight="1">
      <c r="D520" s="245"/>
      <c r="X520" s="246"/>
    </row>
    <row r="521" ht="15.75" customHeight="1">
      <c r="D521" s="245"/>
      <c r="X521" s="246"/>
    </row>
    <row r="522" ht="15.75" customHeight="1">
      <c r="D522" s="245"/>
      <c r="X522" s="246"/>
    </row>
    <row r="523" ht="15.75" customHeight="1">
      <c r="D523" s="245"/>
      <c r="X523" s="246"/>
    </row>
    <row r="524" ht="15.75" customHeight="1">
      <c r="D524" s="245"/>
      <c r="X524" s="246"/>
    </row>
    <row r="525" ht="15.75" customHeight="1">
      <c r="D525" s="245"/>
      <c r="X525" s="246"/>
    </row>
    <row r="526" ht="15.75" customHeight="1">
      <c r="D526" s="245"/>
      <c r="X526" s="246"/>
    </row>
    <row r="527" ht="15.75" customHeight="1">
      <c r="D527" s="245"/>
      <c r="X527" s="246"/>
    </row>
    <row r="528" ht="15.75" customHeight="1">
      <c r="D528" s="245"/>
      <c r="X528" s="246"/>
    </row>
    <row r="529" ht="15.75" customHeight="1">
      <c r="D529" s="245"/>
      <c r="X529" s="246"/>
    </row>
    <row r="530" ht="15.75" customHeight="1">
      <c r="D530" s="245"/>
      <c r="X530" s="246"/>
    </row>
    <row r="531" ht="15.75" customHeight="1">
      <c r="D531" s="245"/>
      <c r="X531" s="246"/>
    </row>
    <row r="532" ht="15.75" customHeight="1">
      <c r="D532" s="245"/>
      <c r="X532" s="246"/>
    </row>
    <row r="533" ht="15.75" customHeight="1">
      <c r="D533" s="245"/>
      <c r="X533" s="246"/>
    </row>
    <row r="534" ht="15.75" customHeight="1">
      <c r="D534" s="245"/>
      <c r="X534" s="246"/>
    </row>
    <row r="535" ht="15.75" customHeight="1">
      <c r="D535" s="245"/>
      <c r="X535" s="246"/>
    </row>
    <row r="536" ht="15.75" customHeight="1">
      <c r="D536" s="245"/>
      <c r="X536" s="246"/>
    </row>
    <row r="537" ht="15.75" customHeight="1">
      <c r="D537" s="245"/>
      <c r="X537" s="246"/>
    </row>
    <row r="538" ht="15.75" customHeight="1">
      <c r="D538" s="245"/>
      <c r="X538" s="246"/>
    </row>
    <row r="539" ht="15.75" customHeight="1">
      <c r="D539" s="245"/>
      <c r="X539" s="246"/>
    </row>
    <row r="540" ht="15.75" customHeight="1">
      <c r="D540" s="245"/>
      <c r="X540" s="246"/>
    </row>
    <row r="541" ht="15.75" customHeight="1">
      <c r="D541" s="245"/>
      <c r="X541" s="246"/>
    </row>
    <row r="542" ht="15.75" customHeight="1">
      <c r="D542" s="245"/>
      <c r="X542" s="246"/>
    </row>
    <row r="543" ht="15.75" customHeight="1">
      <c r="D543" s="245"/>
      <c r="X543" s="246"/>
    </row>
    <row r="544" ht="15.75" customHeight="1">
      <c r="D544" s="245"/>
      <c r="X544" s="246"/>
    </row>
    <row r="545" ht="15.75" customHeight="1">
      <c r="D545" s="245"/>
      <c r="X545" s="246"/>
    </row>
    <row r="546" ht="15.75" customHeight="1">
      <c r="D546" s="245"/>
      <c r="X546" s="246"/>
    </row>
    <row r="547" ht="15.75" customHeight="1">
      <c r="D547" s="245"/>
      <c r="X547" s="246"/>
    </row>
    <row r="548" ht="15.75" customHeight="1">
      <c r="D548" s="245"/>
      <c r="X548" s="246"/>
    </row>
    <row r="549" ht="15.75" customHeight="1">
      <c r="D549" s="245"/>
      <c r="X549" s="246"/>
    </row>
    <row r="550" ht="15.75" customHeight="1">
      <c r="D550" s="245"/>
      <c r="X550" s="246"/>
    </row>
    <row r="551" ht="15.75" customHeight="1">
      <c r="D551" s="245"/>
      <c r="X551" s="246"/>
    </row>
    <row r="552" ht="15.75" customHeight="1">
      <c r="D552" s="245"/>
      <c r="X552" s="246"/>
    </row>
    <row r="553" ht="15.75" customHeight="1">
      <c r="D553" s="245"/>
      <c r="X553" s="246"/>
    </row>
    <row r="554" ht="15.75" customHeight="1">
      <c r="D554" s="245"/>
      <c r="X554" s="246"/>
    </row>
    <row r="555" ht="15.75" customHeight="1">
      <c r="D555" s="245"/>
      <c r="X555" s="246"/>
    </row>
    <row r="556" ht="15.75" customHeight="1">
      <c r="D556" s="245"/>
      <c r="X556" s="246"/>
    </row>
    <row r="557" ht="15.75" customHeight="1">
      <c r="D557" s="245"/>
      <c r="X557" s="246"/>
    </row>
    <row r="558" ht="15.75" customHeight="1">
      <c r="D558" s="245"/>
      <c r="X558" s="246"/>
    </row>
    <row r="559" ht="15.75" customHeight="1">
      <c r="D559" s="245"/>
      <c r="X559" s="246"/>
    </row>
    <row r="560" ht="15.75" customHeight="1">
      <c r="D560" s="245"/>
      <c r="X560" s="246"/>
    </row>
    <row r="561" ht="15.75" customHeight="1">
      <c r="D561" s="245"/>
      <c r="X561" s="246"/>
    </row>
    <row r="562" ht="15.75" customHeight="1">
      <c r="D562" s="245"/>
      <c r="X562" s="246"/>
    </row>
    <row r="563" ht="15.75" customHeight="1">
      <c r="D563" s="245"/>
      <c r="X563" s="246"/>
    </row>
    <row r="564" ht="15.75" customHeight="1">
      <c r="D564" s="245"/>
      <c r="X564" s="246"/>
    </row>
    <row r="565" ht="15.75" customHeight="1">
      <c r="D565" s="245"/>
      <c r="X565" s="246"/>
    </row>
    <row r="566" ht="15.75" customHeight="1">
      <c r="D566" s="245"/>
      <c r="X566" s="246"/>
    </row>
    <row r="567" ht="15.75" customHeight="1">
      <c r="D567" s="245"/>
      <c r="X567" s="246"/>
    </row>
    <row r="568" ht="15.75" customHeight="1">
      <c r="D568" s="245"/>
      <c r="X568" s="246"/>
    </row>
    <row r="569" ht="15.75" customHeight="1">
      <c r="D569" s="245"/>
      <c r="X569" s="246"/>
    </row>
    <row r="570" ht="15.75" customHeight="1">
      <c r="D570" s="245"/>
      <c r="X570" s="246"/>
    </row>
    <row r="571" ht="15.75" customHeight="1">
      <c r="D571" s="245"/>
      <c r="X571" s="246"/>
    </row>
    <row r="572" ht="15.75" customHeight="1">
      <c r="D572" s="245"/>
      <c r="X572" s="246"/>
    </row>
    <row r="573" ht="15.75" customHeight="1">
      <c r="D573" s="245"/>
      <c r="X573" s="246"/>
    </row>
    <row r="574" ht="15.75" customHeight="1">
      <c r="D574" s="245"/>
      <c r="X574" s="246"/>
    </row>
    <row r="575" ht="15.75" customHeight="1">
      <c r="D575" s="245"/>
      <c r="X575" s="246"/>
    </row>
    <row r="576" ht="15.75" customHeight="1">
      <c r="D576" s="245"/>
      <c r="X576" s="246"/>
    </row>
    <row r="577" ht="15.75" customHeight="1">
      <c r="D577" s="245"/>
      <c r="X577" s="246"/>
    </row>
    <row r="578" ht="15.75" customHeight="1">
      <c r="D578" s="245"/>
      <c r="X578" s="246"/>
    </row>
    <row r="579" ht="15.75" customHeight="1">
      <c r="D579" s="245"/>
      <c r="X579" s="246"/>
    </row>
    <row r="580" ht="15.75" customHeight="1">
      <c r="D580" s="245"/>
      <c r="X580" s="246"/>
    </row>
    <row r="581" ht="15.75" customHeight="1">
      <c r="D581" s="245"/>
      <c r="X581" s="246"/>
    </row>
    <row r="582" ht="15.75" customHeight="1">
      <c r="D582" s="245"/>
      <c r="X582" s="246"/>
    </row>
    <row r="583" ht="15.75" customHeight="1">
      <c r="D583" s="245"/>
      <c r="X583" s="246"/>
    </row>
    <row r="584" ht="15.75" customHeight="1">
      <c r="D584" s="245"/>
      <c r="X584" s="246"/>
    </row>
    <row r="585" ht="15.75" customHeight="1">
      <c r="D585" s="245"/>
      <c r="X585" s="246"/>
    </row>
    <row r="586" ht="15.75" customHeight="1">
      <c r="D586" s="245"/>
      <c r="X586" s="246"/>
    </row>
    <row r="587" ht="15.75" customHeight="1">
      <c r="D587" s="245"/>
      <c r="X587" s="246"/>
    </row>
    <row r="588" ht="15.75" customHeight="1">
      <c r="D588" s="245"/>
      <c r="X588" s="246"/>
    </row>
    <row r="589" ht="15.75" customHeight="1">
      <c r="D589" s="245"/>
      <c r="X589" s="246"/>
    </row>
    <row r="590" ht="15.75" customHeight="1">
      <c r="D590" s="245"/>
      <c r="X590" s="246"/>
    </row>
    <row r="591" ht="15.75" customHeight="1">
      <c r="D591" s="245"/>
      <c r="X591" s="246"/>
    </row>
    <row r="592" ht="15.75" customHeight="1">
      <c r="D592" s="245"/>
      <c r="X592" s="246"/>
    </row>
    <row r="593" ht="15.75" customHeight="1">
      <c r="D593" s="245"/>
      <c r="X593" s="246"/>
    </row>
    <row r="594" ht="15.75" customHeight="1">
      <c r="D594" s="245"/>
      <c r="X594" s="246"/>
    </row>
    <row r="595" ht="15.75" customHeight="1">
      <c r="D595" s="245"/>
      <c r="X595" s="246"/>
    </row>
    <row r="596" ht="15.75" customHeight="1">
      <c r="D596" s="245"/>
      <c r="X596" s="246"/>
    </row>
    <row r="597" ht="15.75" customHeight="1">
      <c r="D597" s="245"/>
      <c r="X597" s="246"/>
    </row>
    <row r="598" ht="15.75" customHeight="1">
      <c r="D598" s="245"/>
      <c r="X598" s="246"/>
    </row>
    <row r="599" ht="15.75" customHeight="1">
      <c r="D599" s="245"/>
      <c r="X599" s="246"/>
    </row>
    <row r="600" ht="15.75" customHeight="1">
      <c r="D600" s="245"/>
      <c r="X600" s="246"/>
    </row>
    <row r="601" ht="15.75" customHeight="1">
      <c r="D601" s="245"/>
      <c r="X601" s="246"/>
    </row>
    <row r="602" ht="15.75" customHeight="1">
      <c r="D602" s="245"/>
      <c r="X602" s="246"/>
    </row>
    <row r="603" ht="15.75" customHeight="1">
      <c r="D603" s="245"/>
      <c r="X603" s="246"/>
    </row>
    <row r="604" ht="15.75" customHeight="1">
      <c r="D604" s="245"/>
      <c r="X604" s="246"/>
    </row>
    <row r="605" ht="15.75" customHeight="1">
      <c r="D605" s="245"/>
      <c r="X605" s="246"/>
    </row>
    <row r="606" ht="15.75" customHeight="1">
      <c r="D606" s="245"/>
      <c r="X606" s="246"/>
    </row>
    <row r="607" ht="15.75" customHeight="1">
      <c r="D607" s="245"/>
      <c r="X607" s="246"/>
    </row>
    <row r="608" ht="15.75" customHeight="1">
      <c r="D608" s="245"/>
      <c r="X608" s="246"/>
    </row>
    <row r="609" ht="15.75" customHeight="1">
      <c r="D609" s="245"/>
      <c r="X609" s="246"/>
    </row>
    <row r="610" ht="15.75" customHeight="1">
      <c r="D610" s="245"/>
      <c r="X610" s="246"/>
    </row>
    <row r="611" ht="15.75" customHeight="1">
      <c r="D611" s="245"/>
      <c r="X611" s="246"/>
    </row>
    <row r="612" ht="15.75" customHeight="1">
      <c r="D612" s="245"/>
      <c r="X612" s="246"/>
    </row>
    <row r="613" ht="15.75" customHeight="1">
      <c r="D613" s="245"/>
      <c r="X613" s="246"/>
    </row>
    <row r="614" ht="15.75" customHeight="1">
      <c r="D614" s="245"/>
      <c r="X614" s="246"/>
    </row>
    <row r="615" ht="15.75" customHeight="1">
      <c r="D615" s="245"/>
      <c r="X615" s="246"/>
    </row>
    <row r="616" ht="15.75" customHeight="1">
      <c r="D616" s="245"/>
      <c r="X616" s="246"/>
    </row>
    <row r="617" ht="15.75" customHeight="1">
      <c r="D617" s="245"/>
      <c r="X617" s="246"/>
    </row>
    <row r="618" ht="15.75" customHeight="1">
      <c r="D618" s="245"/>
      <c r="X618" s="246"/>
    </row>
    <row r="619" ht="15.75" customHeight="1">
      <c r="D619" s="245"/>
      <c r="X619" s="246"/>
    </row>
    <row r="620" ht="15.75" customHeight="1">
      <c r="D620" s="245"/>
      <c r="X620" s="246"/>
    </row>
    <row r="621" ht="15.75" customHeight="1">
      <c r="D621" s="245"/>
      <c r="X621" s="246"/>
    </row>
    <row r="622" ht="15.75" customHeight="1">
      <c r="D622" s="245"/>
      <c r="X622" s="246"/>
    </row>
    <row r="623" ht="15.75" customHeight="1">
      <c r="D623" s="245"/>
      <c r="X623" s="246"/>
    </row>
    <row r="624" ht="15.75" customHeight="1">
      <c r="D624" s="245"/>
      <c r="X624" s="246"/>
    </row>
    <row r="625" ht="15.75" customHeight="1">
      <c r="D625" s="245"/>
      <c r="X625" s="246"/>
    </row>
    <row r="626" ht="15.75" customHeight="1">
      <c r="D626" s="245"/>
      <c r="X626" s="246"/>
    </row>
    <row r="627" ht="15.75" customHeight="1">
      <c r="D627" s="245"/>
      <c r="X627" s="246"/>
    </row>
    <row r="628" ht="15.75" customHeight="1">
      <c r="D628" s="245"/>
      <c r="X628" s="246"/>
    </row>
    <row r="629" ht="15.75" customHeight="1">
      <c r="D629" s="245"/>
      <c r="X629" s="246"/>
    </row>
    <row r="630" ht="15.75" customHeight="1">
      <c r="D630" s="245"/>
      <c r="X630" s="246"/>
    </row>
    <row r="631" ht="15.75" customHeight="1">
      <c r="D631" s="245"/>
      <c r="X631" s="246"/>
    </row>
    <row r="632" ht="15.75" customHeight="1">
      <c r="D632" s="245"/>
      <c r="X632" s="246"/>
    </row>
    <row r="633" ht="15.75" customHeight="1">
      <c r="D633" s="245"/>
      <c r="X633" s="246"/>
    </row>
    <row r="634" ht="15.75" customHeight="1">
      <c r="D634" s="245"/>
      <c r="X634" s="246"/>
    </row>
    <row r="635" ht="15.75" customHeight="1">
      <c r="D635" s="245"/>
      <c r="X635" s="246"/>
    </row>
    <row r="636" ht="15.75" customHeight="1">
      <c r="D636" s="245"/>
      <c r="X636" s="246"/>
    </row>
    <row r="637" ht="15.75" customHeight="1">
      <c r="D637" s="245"/>
      <c r="X637" s="246"/>
    </row>
    <row r="638" ht="15.75" customHeight="1">
      <c r="D638" s="245"/>
      <c r="X638" s="246"/>
    </row>
    <row r="639" ht="15.75" customHeight="1">
      <c r="D639" s="245"/>
      <c r="X639" s="246"/>
    </row>
    <row r="640" ht="15.75" customHeight="1">
      <c r="D640" s="245"/>
      <c r="X640" s="246"/>
    </row>
    <row r="641" ht="15.75" customHeight="1">
      <c r="D641" s="245"/>
      <c r="X641" s="246"/>
    </row>
    <row r="642" ht="15.75" customHeight="1">
      <c r="D642" s="245"/>
      <c r="X642" s="246"/>
    </row>
    <row r="643" ht="15.75" customHeight="1">
      <c r="D643" s="245"/>
      <c r="X643" s="246"/>
    </row>
    <row r="644" ht="15.75" customHeight="1">
      <c r="D644" s="245"/>
      <c r="X644" s="246"/>
    </row>
    <row r="645" ht="15.75" customHeight="1">
      <c r="D645" s="245"/>
      <c r="X645" s="246"/>
    </row>
    <row r="646" ht="15.75" customHeight="1">
      <c r="D646" s="245"/>
      <c r="X646" s="246"/>
    </row>
    <row r="647" ht="15.75" customHeight="1">
      <c r="D647" s="245"/>
      <c r="X647" s="246"/>
    </row>
    <row r="648" ht="15.75" customHeight="1">
      <c r="D648" s="245"/>
      <c r="X648" s="246"/>
    </row>
    <row r="649" ht="15.75" customHeight="1">
      <c r="D649" s="245"/>
      <c r="X649" s="246"/>
    </row>
    <row r="650" ht="15.75" customHeight="1">
      <c r="D650" s="245"/>
      <c r="X650" s="246"/>
    </row>
    <row r="651" ht="15.75" customHeight="1">
      <c r="D651" s="245"/>
      <c r="X651" s="246"/>
    </row>
    <row r="652" ht="15.75" customHeight="1">
      <c r="D652" s="245"/>
      <c r="X652" s="246"/>
    </row>
    <row r="653" ht="15.75" customHeight="1">
      <c r="D653" s="245"/>
      <c r="X653" s="246"/>
    </row>
    <row r="654" ht="15.75" customHeight="1">
      <c r="D654" s="245"/>
      <c r="X654" s="246"/>
    </row>
    <row r="655" ht="15.75" customHeight="1">
      <c r="D655" s="245"/>
      <c r="X655" s="246"/>
    </row>
    <row r="656" ht="15.75" customHeight="1">
      <c r="D656" s="245"/>
      <c r="X656" s="246"/>
    </row>
    <row r="657" ht="15.75" customHeight="1">
      <c r="D657" s="245"/>
      <c r="X657" s="246"/>
    </row>
    <row r="658" ht="15.75" customHeight="1">
      <c r="D658" s="245"/>
      <c r="X658" s="246"/>
    </row>
    <row r="659" ht="15.75" customHeight="1">
      <c r="D659" s="245"/>
      <c r="X659" s="246"/>
    </row>
    <row r="660" ht="15.75" customHeight="1">
      <c r="D660" s="245"/>
      <c r="X660" s="246"/>
    </row>
    <row r="661" ht="15.75" customHeight="1">
      <c r="D661" s="245"/>
      <c r="X661" s="246"/>
    </row>
    <row r="662" ht="15.75" customHeight="1">
      <c r="D662" s="245"/>
      <c r="X662" s="246"/>
    </row>
    <row r="663" ht="15.75" customHeight="1">
      <c r="D663" s="245"/>
      <c r="X663" s="246"/>
    </row>
    <row r="664" ht="15.75" customHeight="1">
      <c r="D664" s="245"/>
      <c r="X664" s="246"/>
    </row>
    <row r="665" ht="15.75" customHeight="1">
      <c r="D665" s="245"/>
      <c r="X665" s="246"/>
    </row>
    <row r="666" ht="15.75" customHeight="1">
      <c r="D666" s="245"/>
      <c r="X666" s="246"/>
    </row>
    <row r="667" ht="15.75" customHeight="1">
      <c r="D667" s="245"/>
      <c r="X667" s="246"/>
    </row>
    <row r="668" ht="15.75" customHeight="1">
      <c r="D668" s="245"/>
      <c r="X668" s="246"/>
    </row>
    <row r="669" ht="15.75" customHeight="1">
      <c r="D669" s="245"/>
      <c r="X669" s="246"/>
    </row>
    <row r="670" ht="15.75" customHeight="1">
      <c r="D670" s="245"/>
      <c r="X670" s="246"/>
    </row>
    <row r="671" ht="15.75" customHeight="1">
      <c r="D671" s="245"/>
      <c r="X671" s="246"/>
    </row>
    <row r="672" ht="15.75" customHeight="1">
      <c r="D672" s="245"/>
      <c r="X672" s="246"/>
    </row>
    <row r="673" ht="15.75" customHeight="1">
      <c r="D673" s="245"/>
      <c r="X673" s="246"/>
    </row>
    <row r="674" ht="15.75" customHeight="1">
      <c r="D674" s="245"/>
      <c r="X674" s="246"/>
    </row>
    <row r="675" ht="15.75" customHeight="1">
      <c r="D675" s="245"/>
      <c r="X675" s="246"/>
    </row>
    <row r="676" ht="15.75" customHeight="1">
      <c r="D676" s="245"/>
      <c r="X676" s="246"/>
    </row>
    <row r="677" ht="15.75" customHeight="1">
      <c r="D677" s="245"/>
      <c r="X677" s="246"/>
    </row>
    <row r="678" ht="15.75" customHeight="1">
      <c r="D678" s="245"/>
      <c r="X678" s="246"/>
    </row>
    <row r="679" ht="15.75" customHeight="1">
      <c r="D679" s="245"/>
      <c r="X679" s="246"/>
    </row>
    <row r="680" ht="15.75" customHeight="1">
      <c r="D680" s="245"/>
      <c r="X680" s="246"/>
    </row>
    <row r="681" ht="15.75" customHeight="1">
      <c r="D681" s="245"/>
      <c r="X681" s="246"/>
    </row>
    <row r="682" ht="15.75" customHeight="1">
      <c r="D682" s="245"/>
      <c r="X682" s="246"/>
    </row>
    <row r="683" ht="15.75" customHeight="1">
      <c r="D683" s="245"/>
      <c r="X683" s="246"/>
    </row>
    <row r="684" ht="15.75" customHeight="1">
      <c r="D684" s="245"/>
      <c r="X684" s="246"/>
    </row>
    <row r="685" ht="15.75" customHeight="1">
      <c r="D685" s="245"/>
      <c r="X685" s="246"/>
    </row>
    <row r="686" ht="15.75" customHeight="1">
      <c r="D686" s="245"/>
      <c r="X686" s="246"/>
    </row>
    <row r="687" ht="15.75" customHeight="1">
      <c r="D687" s="245"/>
      <c r="X687" s="246"/>
    </row>
    <row r="688" ht="15.75" customHeight="1">
      <c r="D688" s="245"/>
      <c r="X688" s="246"/>
    </row>
    <row r="689" ht="15.75" customHeight="1">
      <c r="D689" s="245"/>
      <c r="X689" s="246"/>
    </row>
    <row r="690" ht="15.75" customHeight="1">
      <c r="D690" s="245"/>
      <c r="X690" s="246"/>
    </row>
    <row r="691" ht="15.75" customHeight="1">
      <c r="D691" s="245"/>
      <c r="X691" s="246"/>
    </row>
    <row r="692" ht="15.75" customHeight="1">
      <c r="D692" s="245"/>
      <c r="X692" s="246"/>
    </row>
    <row r="693" ht="15.75" customHeight="1">
      <c r="D693" s="245"/>
      <c r="X693" s="246"/>
    </row>
    <row r="694" ht="15.75" customHeight="1">
      <c r="D694" s="245"/>
      <c r="X694" s="246"/>
    </row>
    <row r="695" ht="15.75" customHeight="1">
      <c r="D695" s="245"/>
      <c r="X695" s="246"/>
    </row>
    <row r="696" ht="15.75" customHeight="1">
      <c r="D696" s="245"/>
      <c r="X696" s="246"/>
    </row>
    <row r="697" ht="15.75" customHeight="1">
      <c r="D697" s="245"/>
      <c r="X697" s="246"/>
    </row>
    <row r="698" ht="15.75" customHeight="1">
      <c r="D698" s="245"/>
      <c r="X698" s="246"/>
    </row>
    <row r="699" ht="15.75" customHeight="1">
      <c r="D699" s="245"/>
      <c r="X699" s="246"/>
    </row>
    <row r="700" ht="15.75" customHeight="1">
      <c r="D700" s="245"/>
      <c r="X700" s="246"/>
    </row>
    <row r="701" ht="15.75" customHeight="1">
      <c r="D701" s="245"/>
      <c r="X701" s="246"/>
    </row>
    <row r="702" ht="15.75" customHeight="1">
      <c r="D702" s="245"/>
      <c r="X702" s="246"/>
    </row>
    <row r="703" ht="15.75" customHeight="1">
      <c r="D703" s="245"/>
      <c r="X703" s="246"/>
    </row>
    <row r="704" ht="15.75" customHeight="1">
      <c r="D704" s="245"/>
      <c r="X704" s="246"/>
    </row>
    <row r="705" ht="15.75" customHeight="1">
      <c r="D705" s="245"/>
      <c r="X705" s="246"/>
    </row>
    <row r="706" ht="15.75" customHeight="1">
      <c r="D706" s="245"/>
      <c r="X706" s="246"/>
    </row>
    <row r="707" ht="15.75" customHeight="1">
      <c r="D707" s="245"/>
      <c r="X707" s="246"/>
    </row>
    <row r="708" ht="15.75" customHeight="1">
      <c r="D708" s="245"/>
      <c r="X708" s="246"/>
    </row>
    <row r="709" ht="15.75" customHeight="1">
      <c r="D709" s="245"/>
      <c r="X709" s="246"/>
    </row>
    <row r="710" ht="15.75" customHeight="1">
      <c r="D710" s="245"/>
      <c r="X710" s="246"/>
    </row>
    <row r="711" ht="15.75" customHeight="1">
      <c r="D711" s="245"/>
      <c r="X711" s="246"/>
    </row>
    <row r="712" ht="15.75" customHeight="1">
      <c r="D712" s="245"/>
      <c r="X712" s="246"/>
    </row>
    <row r="713" ht="15.75" customHeight="1">
      <c r="D713" s="245"/>
      <c r="X713" s="246"/>
    </row>
    <row r="714" ht="15.75" customHeight="1">
      <c r="D714" s="245"/>
      <c r="X714" s="246"/>
    </row>
    <row r="715" ht="15.75" customHeight="1">
      <c r="D715" s="245"/>
      <c r="X715" s="246"/>
    </row>
    <row r="716" ht="15.75" customHeight="1">
      <c r="D716" s="245"/>
      <c r="X716" s="246"/>
    </row>
    <row r="717" ht="15.75" customHeight="1">
      <c r="D717" s="245"/>
      <c r="X717" s="246"/>
    </row>
    <row r="718" ht="15.75" customHeight="1">
      <c r="D718" s="245"/>
      <c r="X718" s="246"/>
    </row>
    <row r="719" ht="15.75" customHeight="1">
      <c r="D719" s="245"/>
      <c r="X719" s="246"/>
    </row>
    <row r="720" ht="15.75" customHeight="1">
      <c r="D720" s="245"/>
      <c r="X720" s="246"/>
    </row>
    <row r="721" ht="15.75" customHeight="1">
      <c r="D721" s="245"/>
      <c r="X721" s="246"/>
    </row>
    <row r="722" ht="15.75" customHeight="1">
      <c r="D722" s="245"/>
      <c r="X722" s="246"/>
    </row>
    <row r="723" ht="15.75" customHeight="1">
      <c r="D723" s="245"/>
      <c r="X723" s="246"/>
    </row>
    <row r="724" ht="15.75" customHeight="1">
      <c r="D724" s="245"/>
      <c r="X724" s="246"/>
    </row>
    <row r="725" ht="15.75" customHeight="1">
      <c r="D725" s="245"/>
      <c r="X725" s="246"/>
    </row>
    <row r="726" ht="15.75" customHeight="1">
      <c r="D726" s="245"/>
      <c r="X726" s="246"/>
    </row>
    <row r="727" ht="15.75" customHeight="1">
      <c r="D727" s="245"/>
      <c r="X727" s="246"/>
    </row>
    <row r="728" ht="15.75" customHeight="1">
      <c r="D728" s="245"/>
      <c r="X728" s="246"/>
    </row>
    <row r="729" ht="15.75" customHeight="1">
      <c r="D729" s="245"/>
      <c r="X729" s="246"/>
    </row>
    <row r="730" ht="15.75" customHeight="1">
      <c r="D730" s="245"/>
      <c r="X730" s="246"/>
    </row>
    <row r="731" ht="15.75" customHeight="1">
      <c r="D731" s="245"/>
      <c r="X731" s="246"/>
    </row>
    <row r="732" ht="15.75" customHeight="1">
      <c r="D732" s="245"/>
      <c r="X732" s="246"/>
    </row>
    <row r="733" ht="15.75" customHeight="1">
      <c r="D733" s="245"/>
      <c r="X733" s="246"/>
    </row>
    <row r="734" ht="15.75" customHeight="1">
      <c r="D734" s="245"/>
      <c r="X734" s="246"/>
    </row>
    <row r="735" ht="15.75" customHeight="1">
      <c r="D735" s="245"/>
      <c r="X735" s="246"/>
    </row>
    <row r="736" ht="15.75" customHeight="1">
      <c r="D736" s="245"/>
      <c r="X736" s="246"/>
    </row>
    <row r="737" ht="15.75" customHeight="1">
      <c r="D737" s="245"/>
      <c r="X737" s="246"/>
    </row>
    <row r="738" ht="15.75" customHeight="1">
      <c r="D738" s="245"/>
      <c r="X738" s="246"/>
    </row>
    <row r="739" ht="15.75" customHeight="1">
      <c r="D739" s="245"/>
      <c r="X739" s="246"/>
    </row>
    <row r="740" ht="15.75" customHeight="1">
      <c r="D740" s="245"/>
      <c r="X740" s="246"/>
    </row>
    <row r="741" ht="15.75" customHeight="1">
      <c r="D741" s="245"/>
      <c r="X741" s="246"/>
    </row>
    <row r="742" ht="15.75" customHeight="1">
      <c r="D742" s="245"/>
      <c r="X742" s="246"/>
    </row>
    <row r="743" ht="15.75" customHeight="1">
      <c r="D743" s="245"/>
      <c r="X743" s="246"/>
    </row>
    <row r="744" ht="15.75" customHeight="1">
      <c r="D744" s="245"/>
      <c r="X744" s="246"/>
    </row>
    <row r="745" ht="15.75" customHeight="1">
      <c r="D745" s="245"/>
      <c r="X745" s="246"/>
    </row>
    <row r="746" ht="15.75" customHeight="1">
      <c r="D746" s="245"/>
      <c r="X746" s="246"/>
    </row>
    <row r="747" ht="15.75" customHeight="1">
      <c r="D747" s="245"/>
      <c r="X747" s="246"/>
    </row>
    <row r="748" ht="15.75" customHeight="1">
      <c r="D748" s="245"/>
      <c r="X748" s="246"/>
    </row>
    <row r="749" ht="15.75" customHeight="1">
      <c r="D749" s="245"/>
      <c r="X749" s="246"/>
    </row>
    <row r="750" ht="15.75" customHeight="1">
      <c r="D750" s="245"/>
      <c r="X750" s="246"/>
    </row>
    <row r="751" ht="15.75" customHeight="1">
      <c r="D751" s="245"/>
      <c r="X751" s="246"/>
    </row>
    <row r="752" ht="15.75" customHeight="1">
      <c r="D752" s="245"/>
      <c r="X752" s="246"/>
    </row>
    <row r="753" ht="15.75" customHeight="1">
      <c r="D753" s="245"/>
      <c r="X753" s="246"/>
    </row>
    <row r="754" ht="15.75" customHeight="1">
      <c r="D754" s="245"/>
      <c r="X754" s="246"/>
    </row>
    <row r="755" ht="15.75" customHeight="1">
      <c r="D755" s="245"/>
      <c r="X755" s="246"/>
    </row>
    <row r="756" ht="15.75" customHeight="1">
      <c r="D756" s="245"/>
      <c r="X756" s="246"/>
    </row>
    <row r="757" ht="15.75" customHeight="1">
      <c r="D757" s="245"/>
      <c r="X757" s="246"/>
    </row>
    <row r="758" ht="15.75" customHeight="1">
      <c r="D758" s="245"/>
      <c r="X758" s="246"/>
    </row>
    <row r="759" ht="15.75" customHeight="1">
      <c r="D759" s="245"/>
      <c r="X759" s="246"/>
    </row>
    <row r="760" ht="15.75" customHeight="1">
      <c r="D760" s="245"/>
      <c r="X760" s="246"/>
    </row>
    <row r="761" ht="15.75" customHeight="1">
      <c r="D761" s="245"/>
      <c r="X761" s="246"/>
    </row>
    <row r="762" ht="15.75" customHeight="1">
      <c r="D762" s="245"/>
      <c r="X762" s="246"/>
    </row>
    <row r="763" ht="15.75" customHeight="1">
      <c r="D763" s="245"/>
      <c r="X763" s="246"/>
    </row>
    <row r="764" ht="15.75" customHeight="1">
      <c r="D764" s="245"/>
      <c r="X764" s="246"/>
    </row>
    <row r="765" ht="15.75" customHeight="1">
      <c r="D765" s="245"/>
      <c r="X765" s="246"/>
    </row>
    <row r="766" ht="15.75" customHeight="1">
      <c r="D766" s="245"/>
      <c r="X766" s="246"/>
    </row>
    <row r="767" ht="15.75" customHeight="1">
      <c r="D767" s="245"/>
      <c r="X767" s="246"/>
    </row>
    <row r="768" ht="15.75" customHeight="1">
      <c r="D768" s="245"/>
      <c r="X768" s="246"/>
    </row>
    <row r="769" ht="15.75" customHeight="1">
      <c r="D769" s="245"/>
      <c r="X769" s="246"/>
    </row>
    <row r="770" ht="15.75" customHeight="1">
      <c r="D770" s="245"/>
      <c r="X770" s="246"/>
    </row>
    <row r="771" ht="15.75" customHeight="1">
      <c r="D771" s="245"/>
      <c r="X771" s="246"/>
    </row>
    <row r="772" ht="15.75" customHeight="1">
      <c r="D772" s="245"/>
      <c r="X772" s="246"/>
    </row>
    <row r="773" ht="15.75" customHeight="1">
      <c r="D773" s="245"/>
      <c r="X773" s="246"/>
    </row>
    <row r="774" ht="15.75" customHeight="1">
      <c r="D774" s="245"/>
      <c r="X774" s="246"/>
    </row>
    <row r="775" ht="15.75" customHeight="1">
      <c r="D775" s="245"/>
      <c r="X775" s="246"/>
    </row>
    <row r="776" ht="15.75" customHeight="1">
      <c r="D776" s="245"/>
      <c r="X776" s="246"/>
    </row>
    <row r="777" ht="15.75" customHeight="1">
      <c r="D777" s="245"/>
      <c r="X777" s="246"/>
    </row>
    <row r="778" ht="15.75" customHeight="1">
      <c r="D778" s="245"/>
      <c r="X778" s="246"/>
    </row>
    <row r="779" ht="15.75" customHeight="1">
      <c r="D779" s="245"/>
      <c r="X779" s="246"/>
    </row>
    <row r="780" ht="15.75" customHeight="1">
      <c r="D780" s="245"/>
      <c r="X780" s="246"/>
    </row>
    <row r="781" ht="15.75" customHeight="1">
      <c r="D781" s="245"/>
      <c r="X781" s="246"/>
    </row>
    <row r="782" ht="15.75" customHeight="1">
      <c r="D782" s="245"/>
      <c r="X782" s="246"/>
    </row>
    <row r="783" ht="15.75" customHeight="1">
      <c r="D783" s="245"/>
      <c r="X783" s="246"/>
    </row>
    <row r="784" ht="15.75" customHeight="1">
      <c r="D784" s="245"/>
      <c r="X784" s="246"/>
    </row>
    <row r="785" ht="15.75" customHeight="1">
      <c r="D785" s="245"/>
      <c r="X785" s="246"/>
    </row>
    <row r="786" ht="15.75" customHeight="1">
      <c r="D786" s="245"/>
      <c r="X786" s="246"/>
    </row>
    <row r="787" ht="15.75" customHeight="1">
      <c r="D787" s="245"/>
      <c r="X787" s="246"/>
    </row>
    <row r="788" ht="15.75" customHeight="1">
      <c r="D788" s="245"/>
      <c r="X788" s="246"/>
    </row>
    <row r="789" ht="15.75" customHeight="1">
      <c r="D789" s="245"/>
      <c r="X789" s="246"/>
    </row>
    <row r="790" ht="15.75" customHeight="1">
      <c r="D790" s="245"/>
      <c r="X790" s="246"/>
    </row>
    <row r="791" ht="15.75" customHeight="1">
      <c r="D791" s="245"/>
      <c r="X791" s="246"/>
    </row>
    <row r="792" ht="15.75" customHeight="1">
      <c r="D792" s="245"/>
      <c r="X792" s="246"/>
    </row>
    <row r="793" ht="15.75" customHeight="1">
      <c r="D793" s="245"/>
      <c r="X793" s="246"/>
    </row>
    <row r="794" ht="15.75" customHeight="1">
      <c r="D794" s="245"/>
      <c r="X794" s="246"/>
    </row>
    <row r="795" ht="15.75" customHeight="1">
      <c r="D795" s="245"/>
      <c r="X795" s="246"/>
    </row>
    <row r="796" ht="15.75" customHeight="1">
      <c r="D796" s="245"/>
      <c r="X796" s="246"/>
    </row>
    <row r="797" ht="15.75" customHeight="1">
      <c r="D797" s="245"/>
      <c r="X797" s="246"/>
    </row>
    <row r="798" ht="15.75" customHeight="1">
      <c r="D798" s="245"/>
      <c r="X798" s="246"/>
    </row>
    <row r="799" ht="15.75" customHeight="1">
      <c r="D799" s="245"/>
      <c r="X799" s="246"/>
    </row>
    <row r="800" ht="15.75" customHeight="1">
      <c r="D800" s="245"/>
      <c r="X800" s="246"/>
    </row>
    <row r="801" ht="15.75" customHeight="1">
      <c r="D801" s="245"/>
      <c r="X801" s="246"/>
    </row>
    <row r="802" ht="15.75" customHeight="1">
      <c r="D802" s="245"/>
      <c r="X802" s="246"/>
    </row>
    <row r="803" ht="15.75" customHeight="1">
      <c r="D803" s="245"/>
      <c r="X803" s="246"/>
    </row>
    <row r="804" ht="15.75" customHeight="1">
      <c r="D804" s="245"/>
      <c r="X804" s="246"/>
    </row>
    <row r="805" ht="15.75" customHeight="1">
      <c r="D805" s="245"/>
      <c r="X805" s="246"/>
    </row>
    <row r="806" ht="15.75" customHeight="1">
      <c r="D806" s="245"/>
      <c r="X806" s="246"/>
    </row>
    <row r="807" ht="15.75" customHeight="1">
      <c r="D807" s="245"/>
      <c r="X807" s="246"/>
    </row>
    <row r="808" ht="15.75" customHeight="1">
      <c r="D808" s="245"/>
      <c r="X808" s="246"/>
    </row>
    <row r="809" ht="15.75" customHeight="1">
      <c r="D809" s="245"/>
      <c r="X809" s="246"/>
    </row>
    <row r="810" ht="15.75" customHeight="1">
      <c r="D810" s="245"/>
      <c r="X810" s="246"/>
    </row>
    <row r="811" ht="15.75" customHeight="1">
      <c r="D811" s="245"/>
      <c r="X811" s="246"/>
    </row>
    <row r="812" ht="15.75" customHeight="1">
      <c r="D812" s="245"/>
      <c r="X812" s="246"/>
    </row>
    <row r="813" ht="15.75" customHeight="1">
      <c r="D813" s="245"/>
      <c r="X813" s="246"/>
    </row>
    <row r="814" ht="15.75" customHeight="1">
      <c r="D814" s="245"/>
      <c r="X814" s="246"/>
    </row>
    <row r="815" ht="15.75" customHeight="1">
      <c r="D815" s="245"/>
      <c r="X815" s="246"/>
    </row>
    <row r="816" ht="15.75" customHeight="1">
      <c r="D816" s="245"/>
      <c r="X816" s="246"/>
    </row>
    <row r="817" ht="15.75" customHeight="1">
      <c r="D817" s="245"/>
      <c r="X817" s="246"/>
    </row>
    <row r="818" ht="15.75" customHeight="1">
      <c r="D818" s="245"/>
      <c r="X818" s="246"/>
    </row>
    <row r="819" ht="15.75" customHeight="1">
      <c r="D819" s="245"/>
      <c r="X819" s="246"/>
    </row>
    <row r="820" ht="15.75" customHeight="1">
      <c r="D820" s="245"/>
      <c r="X820" s="246"/>
    </row>
    <row r="821" ht="15.75" customHeight="1">
      <c r="D821" s="245"/>
      <c r="X821" s="246"/>
    </row>
    <row r="822" ht="15.75" customHeight="1">
      <c r="D822" s="245"/>
      <c r="X822" s="246"/>
    </row>
    <row r="823" ht="15.75" customHeight="1">
      <c r="D823" s="245"/>
      <c r="X823" s="246"/>
    </row>
    <row r="824" ht="15.75" customHeight="1">
      <c r="D824" s="245"/>
      <c r="X824" s="246"/>
    </row>
    <row r="825" ht="15.75" customHeight="1">
      <c r="D825" s="245"/>
      <c r="X825" s="246"/>
    </row>
    <row r="826" ht="15.75" customHeight="1">
      <c r="D826" s="245"/>
      <c r="X826" s="246"/>
    </row>
    <row r="827" ht="15.75" customHeight="1">
      <c r="D827" s="245"/>
      <c r="X827" s="246"/>
    </row>
    <row r="828" ht="15.75" customHeight="1">
      <c r="D828" s="245"/>
      <c r="X828" s="246"/>
    </row>
    <row r="829" ht="15.75" customHeight="1">
      <c r="D829" s="245"/>
      <c r="X829" s="246"/>
    </row>
    <row r="830" ht="15.75" customHeight="1">
      <c r="D830" s="245"/>
      <c r="X830" s="246"/>
    </row>
    <row r="831" ht="15.75" customHeight="1">
      <c r="D831" s="245"/>
      <c r="X831" s="246"/>
    </row>
    <row r="832" ht="15.75" customHeight="1">
      <c r="D832" s="245"/>
      <c r="X832" s="246"/>
    </row>
    <row r="833" ht="15.75" customHeight="1">
      <c r="D833" s="245"/>
      <c r="X833" s="246"/>
    </row>
    <row r="834" ht="15.75" customHeight="1">
      <c r="D834" s="245"/>
      <c r="X834" s="246"/>
    </row>
    <row r="835" ht="15.75" customHeight="1">
      <c r="D835" s="245"/>
      <c r="X835" s="246"/>
    </row>
    <row r="836" ht="15.75" customHeight="1">
      <c r="D836" s="245"/>
      <c r="X836" s="246"/>
    </row>
    <row r="837" ht="15.75" customHeight="1">
      <c r="D837" s="245"/>
      <c r="X837" s="246"/>
    </row>
    <row r="838" ht="15.75" customHeight="1">
      <c r="D838" s="245"/>
      <c r="X838" s="246"/>
    </row>
    <row r="839" ht="15.75" customHeight="1">
      <c r="D839" s="245"/>
      <c r="X839" s="246"/>
    </row>
    <row r="840" ht="15.75" customHeight="1">
      <c r="D840" s="245"/>
      <c r="X840" s="246"/>
    </row>
    <row r="841" ht="15.75" customHeight="1">
      <c r="D841" s="245"/>
      <c r="X841" s="246"/>
    </row>
    <row r="842" ht="15.75" customHeight="1">
      <c r="D842" s="245"/>
      <c r="X842" s="246"/>
    </row>
    <row r="843" ht="15.75" customHeight="1">
      <c r="D843" s="245"/>
      <c r="X843" s="246"/>
    </row>
    <row r="844" ht="15.75" customHeight="1">
      <c r="D844" s="245"/>
      <c r="X844" s="246"/>
    </row>
    <row r="845" ht="15.75" customHeight="1">
      <c r="D845" s="245"/>
      <c r="X845" s="246"/>
    </row>
    <row r="846" ht="15.75" customHeight="1">
      <c r="D846" s="245"/>
      <c r="X846" s="246"/>
    </row>
    <row r="847" ht="15.75" customHeight="1">
      <c r="D847" s="245"/>
      <c r="X847" s="246"/>
    </row>
    <row r="848" ht="15.75" customHeight="1">
      <c r="D848" s="245"/>
      <c r="X848" s="246"/>
    </row>
    <row r="849" ht="15.75" customHeight="1">
      <c r="D849" s="245"/>
      <c r="X849" s="246"/>
    </row>
    <row r="850" ht="15.75" customHeight="1">
      <c r="D850" s="245"/>
      <c r="X850" s="246"/>
    </row>
    <row r="851" ht="15.75" customHeight="1">
      <c r="D851" s="245"/>
      <c r="X851" s="246"/>
    </row>
    <row r="852" ht="15.75" customHeight="1">
      <c r="D852" s="245"/>
      <c r="X852" s="246"/>
    </row>
    <row r="853" ht="15.75" customHeight="1">
      <c r="D853" s="245"/>
      <c r="X853" s="246"/>
    </row>
    <row r="854" ht="15.75" customHeight="1">
      <c r="D854" s="245"/>
      <c r="X854" s="246"/>
    </row>
    <row r="855" ht="15.75" customHeight="1">
      <c r="D855" s="245"/>
      <c r="X855" s="246"/>
    </row>
    <row r="856" ht="15.75" customHeight="1">
      <c r="D856" s="245"/>
      <c r="X856" s="246"/>
    </row>
    <row r="857" ht="15.75" customHeight="1">
      <c r="D857" s="245"/>
      <c r="X857" s="246"/>
    </row>
    <row r="858" ht="15.75" customHeight="1">
      <c r="D858" s="245"/>
      <c r="X858" s="246"/>
    </row>
    <row r="859" ht="15.75" customHeight="1">
      <c r="D859" s="245"/>
      <c r="X859" s="246"/>
    </row>
    <row r="860" ht="15.75" customHeight="1">
      <c r="D860" s="245"/>
      <c r="X860" s="246"/>
    </row>
    <row r="861" ht="15.75" customHeight="1">
      <c r="D861" s="245"/>
      <c r="X861" s="246"/>
    </row>
    <row r="862" ht="15.75" customHeight="1">
      <c r="D862" s="245"/>
      <c r="X862" s="246"/>
    </row>
    <row r="863" ht="15.75" customHeight="1">
      <c r="D863" s="245"/>
      <c r="X863" s="246"/>
    </row>
    <row r="864" ht="15.75" customHeight="1">
      <c r="D864" s="245"/>
      <c r="X864" s="246"/>
    </row>
    <row r="865" ht="15.75" customHeight="1">
      <c r="D865" s="245"/>
      <c r="X865" s="246"/>
    </row>
    <row r="866" ht="15.75" customHeight="1">
      <c r="D866" s="245"/>
      <c r="X866" s="246"/>
    </row>
    <row r="867" ht="15.75" customHeight="1">
      <c r="D867" s="245"/>
      <c r="X867" s="246"/>
    </row>
    <row r="868" ht="15.75" customHeight="1">
      <c r="D868" s="245"/>
      <c r="X868" s="246"/>
    </row>
    <row r="869" ht="15.75" customHeight="1">
      <c r="D869" s="245"/>
      <c r="X869" s="246"/>
    </row>
    <row r="870" ht="15.75" customHeight="1">
      <c r="D870" s="245"/>
      <c r="X870" s="246"/>
    </row>
    <row r="871" ht="15.75" customHeight="1">
      <c r="D871" s="245"/>
      <c r="X871" s="246"/>
    </row>
    <row r="872" ht="15.75" customHeight="1">
      <c r="D872" s="245"/>
      <c r="X872" s="246"/>
    </row>
    <row r="873" ht="15.75" customHeight="1">
      <c r="D873" s="245"/>
      <c r="X873" s="246"/>
    </row>
    <row r="874" ht="15.75" customHeight="1">
      <c r="D874" s="245"/>
      <c r="X874" s="246"/>
    </row>
    <row r="875" ht="15.75" customHeight="1">
      <c r="D875" s="245"/>
      <c r="X875" s="246"/>
    </row>
    <row r="876" ht="15.75" customHeight="1">
      <c r="D876" s="245"/>
      <c r="X876" s="246"/>
    </row>
    <row r="877" ht="15.75" customHeight="1">
      <c r="D877" s="245"/>
      <c r="X877" s="246"/>
    </row>
    <row r="878" ht="15.75" customHeight="1">
      <c r="D878" s="245"/>
      <c r="X878" s="246"/>
    </row>
    <row r="879" ht="15.75" customHeight="1">
      <c r="D879" s="245"/>
      <c r="X879" s="246"/>
    </row>
    <row r="880" ht="15.75" customHeight="1">
      <c r="D880" s="245"/>
      <c r="X880" s="246"/>
    </row>
    <row r="881" ht="15.75" customHeight="1">
      <c r="D881" s="245"/>
      <c r="X881" s="246"/>
    </row>
    <row r="882" ht="15.75" customHeight="1">
      <c r="D882" s="245"/>
      <c r="X882" s="246"/>
    </row>
    <row r="883" ht="15.75" customHeight="1">
      <c r="D883" s="245"/>
      <c r="X883" s="246"/>
    </row>
    <row r="884" ht="15.75" customHeight="1">
      <c r="D884" s="245"/>
      <c r="X884" s="246"/>
    </row>
    <row r="885" ht="15.75" customHeight="1">
      <c r="D885" s="245"/>
      <c r="X885" s="246"/>
    </row>
    <row r="886" ht="15.75" customHeight="1">
      <c r="D886" s="245"/>
      <c r="X886" s="246"/>
    </row>
    <row r="887" ht="15.75" customHeight="1">
      <c r="D887" s="245"/>
      <c r="X887" s="246"/>
    </row>
    <row r="888" ht="15.75" customHeight="1">
      <c r="D888" s="245"/>
      <c r="X888" s="246"/>
    </row>
    <row r="889" ht="15.75" customHeight="1">
      <c r="D889" s="245"/>
      <c r="X889" s="246"/>
    </row>
    <row r="890" ht="15.75" customHeight="1">
      <c r="D890" s="245"/>
      <c r="X890" s="246"/>
    </row>
    <row r="891" ht="15.75" customHeight="1">
      <c r="D891" s="245"/>
      <c r="X891" s="246"/>
    </row>
    <row r="892" ht="15.75" customHeight="1">
      <c r="D892" s="245"/>
      <c r="X892" s="246"/>
    </row>
    <row r="893" ht="15.75" customHeight="1">
      <c r="D893" s="245"/>
      <c r="X893" s="246"/>
    </row>
    <row r="894" ht="15.75" customHeight="1">
      <c r="D894" s="245"/>
      <c r="X894" s="246"/>
    </row>
    <row r="895" ht="15.75" customHeight="1">
      <c r="D895" s="245"/>
      <c r="X895" s="246"/>
    </row>
    <row r="896" ht="15.75" customHeight="1">
      <c r="D896" s="245"/>
      <c r="X896" s="246"/>
    </row>
    <row r="897" ht="15.75" customHeight="1">
      <c r="D897" s="245"/>
      <c r="X897" s="246"/>
    </row>
    <row r="898" ht="15.75" customHeight="1">
      <c r="D898" s="245"/>
      <c r="X898" s="246"/>
    </row>
    <row r="899" ht="15.75" customHeight="1">
      <c r="D899" s="245"/>
      <c r="X899" s="246"/>
    </row>
    <row r="900" ht="15.75" customHeight="1">
      <c r="D900" s="245"/>
      <c r="X900" s="246"/>
    </row>
    <row r="901" ht="15.75" customHeight="1">
      <c r="D901" s="245"/>
      <c r="X901" s="246"/>
    </row>
    <row r="902" ht="15.75" customHeight="1">
      <c r="D902" s="245"/>
      <c r="X902" s="246"/>
    </row>
    <row r="903" ht="15.75" customHeight="1">
      <c r="D903" s="245"/>
      <c r="X903" s="246"/>
    </row>
    <row r="904" ht="15.75" customHeight="1">
      <c r="D904" s="245"/>
      <c r="X904" s="246"/>
    </row>
    <row r="905" ht="15.75" customHeight="1">
      <c r="D905" s="245"/>
      <c r="X905" s="246"/>
    </row>
    <row r="906" ht="15.75" customHeight="1">
      <c r="D906" s="245"/>
      <c r="X906" s="246"/>
    </row>
    <row r="907" ht="15.75" customHeight="1">
      <c r="D907" s="245"/>
      <c r="X907" s="246"/>
    </row>
    <row r="908" ht="15.75" customHeight="1">
      <c r="D908" s="245"/>
      <c r="X908" s="246"/>
    </row>
    <row r="909" ht="15.75" customHeight="1">
      <c r="D909" s="245"/>
      <c r="X909" s="246"/>
    </row>
    <row r="910" ht="15.75" customHeight="1">
      <c r="D910" s="245"/>
      <c r="X910" s="246"/>
    </row>
    <row r="911" ht="15.75" customHeight="1">
      <c r="D911" s="245"/>
      <c r="X911" s="246"/>
    </row>
    <row r="912" ht="15.75" customHeight="1">
      <c r="D912" s="245"/>
      <c r="X912" s="246"/>
    </row>
    <row r="913" ht="15.75" customHeight="1">
      <c r="D913" s="245"/>
      <c r="X913" s="246"/>
    </row>
    <row r="914" ht="15.75" customHeight="1">
      <c r="D914" s="245"/>
      <c r="X914" s="246"/>
    </row>
    <row r="915" ht="15.75" customHeight="1">
      <c r="D915" s="245"/>
      <c r="X915" s="246"/>
    </row>
    <row r="916" ht="15.75" customHeight="1">
      <c r="D916" s="245"/>
      <c r="X916" s="246"/>
    </row>
    <row r="917" ht="15.75" customHeight="1">
      <c r="D917" s="245"/>
      <c r="X917" s="246"/>
    </row>
    <row r="918" ht="15.75" customHeight="1">
      <c r="D918" s="245"/>
      <c r="X918" s="246"/>
    </row>
    <row r="919" ht="15.75" customHeight="1">
      <c r="D919" s="245"/>
      <c r="X919" s="246"/>
    </row>
    <row r="920" ht="15.75" customHeight="1">
      <c r="D920" s="245"/>
      <c r="X920" s="246"/>
    </row>
    <row r="921" ht="15.75" customHeight="1">
      <c r="D921" s="245"/>
      <c r="X921" s="246"/>
    </row>
    <row r="922" ht="15.75" customHeight="1">
      <c r="D922" s="245"/>
      <c r="X922" s="246"/>
    </row>
    <row r="923" ht="15.75" customHeight="1">
      <c r="D923" s="245"/>
      <c r="X923" s="246"/>
    </row>
    <row r="924" ht="15.75" customHeight="1">
      <c r="D924" s="245"/>
      <c r="X924" s="246"/>
    </row>
    <row r="925" ht="15.75" customHeight="1">
      <c r="D925" s="245"/>
      <c r="X925" s="246"/>
    </row>
    <row r="926" ht="15.75" customHeight="1">
      <c r="D926" s="245"/>
      <c r="X926" s="246"/>
    </row>
    <row r="927" ht="15.75" customHeight="1">
      <c r="D927" s="245"/>
      <c r="X927" s="246"/>
    </row>
    <row r="928" ht="15.75" customHeight="1">
      <c r="D928" s="245"/>
      <c r="X928" s="246"/>
    </row>
    <row r="929" ht="15.75" customHeight="1">
      <c r="D929" s="245"/>
      <c r="X929" s="246"/>
    </row>
    <row r="930" ht="15.75" customHeight="1">
      <c r="D930" s="245"/>
      <c r="X930" s="246"/>
    </row>
    <row r="931" ht="15.75" customHeight="1">
      <c r="D931" s="245"/>
      <c r="X931" s="246"/>
    </row>
    <row r="932" ht="15.75" customHeight="1">
      <c r="D932" s="245"/>
      <c r="X932" s="246"/>
    </row>
    <row r="933" ht="15.75" customHeight="1">
      <c r="D933" s="245"/>
      <c r="X933" s="246"/>
    </row>
    <row r="934" ht="15.75" customHeight="1">
      <c r="D934" s="245"/>
      <c r="X934" s="246"/>
    </row>
    <row r="935" ht="15.75" customHeight="1">
      <c r="D935" s="245"/>
      <c r="X935" s="246"/>
    </row>
    <row r="936" ht="15.75" customHeight="1">
      <c r="D936" s="245"/>
      <c r="X936" s="246"/>
    </row>
    <row r="937" ht="15.75" customHeight="1">
      <c r="D937" s="245"/>
      <c r="X937" s="246"/>
    </row>
    <row r="938" ht="15.75" customHeight="1">
      <c r="D938" s="245"/>
      <c r="X938" s="246"/>
    </row>
    <row r="939" ht="15.75" customHeight="1">
      <c r="D939" s="245"/>
      <c r="X939" s="246"/>
    </row>
    <row r="940" ht="15.75" customHeight="1">
      <c r="D940" s="245"/>
      <c r="X940" s="246"/>
    </row>
    <row r="941" ht="15.75" customHeight="1">
      <c r="D941" s="245"/>
      <c r="X941" s="246"/>
    </row>
    <row r="942" ht="15.75" customHeight="1">
      <c r="D942" s="245"/>
      <c r="X942" s="246"/>
    </row>
    <row r="943" ht="15.75" customHeight="1">
      <c r="D943" s="245"/>
      <c r="X943" s="246"/>
    </row>
    <row r="944" ht="15.75" customHeight="1">
      <c r="D944" s="245"/>
      <c r="X944" s="246"/>
    </row>
    <row r="945" ht="15.75" customHeight="1">
      <c r="D945" s="245"/>
      <c r="X945" s="246"/>
    </row>
    <row r="946" ht="15.75" customHeight="1">
      <c r="D946" s="245"/>
      <c r="X946" s="246"/>
    </row>
    <row r="947" ht="15.75" customHeight="1">
      <c r="D947" s="245"/>
      <c r="X947" s="246"/>
    </row>
    <row r="948" ht="15.75" customHeight="1">
      <c r="D948" s="245"/>
      <c r="X948" s="246"/>
    </row>
    <row r="949" ht="15.75" customHeight="1">
      <c r="D949" s="245"/>
      <c r="X949" s="246"/>
    </row>
    <row r="950" ht="15.75" customHeight="1">
      <c r="D950" s="245"/>
      <c r="X950" s="246"/>
    </row>
    <row r="951" ht="15.75" customHeight="1">
      <c r="D951" s="245"/>
      <c r="X951" s="246"/>
    </row>
    <row r="952" ht="15.75" customHeight="1">
      <c r="D952" s="245"/>
      <c r="X952" s="246"/>
    </row>
    <row r="953" ht="15.75" customHeight="1">
      <c r="D953" s="245"/>
      <c r="X953" s="246"/>
    </row>
    <row r="954" ht="15.75" customHeight="1">
      <c r="D954" s="245"/>
      <c r="X954" s="246"/>
    </row>
    <row r="955" ht="15.75" customHeight="1">
      <c r="D955" s="245"/>
      <c r="X955" s="246"/>
    </row>
    <row r="956" ht="15.75" customHeight="1">
      <c r="D956" s="245"/>
      <c r="X956" s="246"/>
    </row>
    <row r="957" ht="15.75" customHeight="1">
      <c r="D957" s="245"/>
      <c r="X957" s="246"/>
    </row>
    <row r="958" ht="15.75" customHeight="1">
      <c r="D958" s="245"/>
      <c r="X958" s="246"/>
    </row>
    <row r="959" ht="15.75" customHeight="1">
      <c r="D959" s="245"/>
      <c r="X959" s="246"/>
    </row>
    <row r="960" ht="15.75" customHeight="1">
      <c r="D960" s="245"/>
      <c r="X960" s="246"/>
    </row>
    <row r="961" ht="15.75" customHeight="1">
      <c r="D961" s="245"/>
      <c r="X961" s="246"/>
    </row>
    <row r="962" ht="15.75" customHeight="1">
      <c r="D962" s="245"/>
      <c r="X962" s="246"/>
    </row>
    <row r="963" ht="15.75" customHeight="1">
      <c r="D963" s="245"/>
      <c r="X963" s="246"/>
    </row>
    <row r="964" ht="15.75" customHeight="1">
      <c r="D964" s="245"/>
      <c r="X964" s="246"/>
    </row>
    <row r="965" ht="15.75" customHeight="1">
      <c r="D965" s="245"/>
      <c r="X965" s="246"/>
    </row>
    <row r="966" ht="15.75" customHeight="1">
      <c r="D966" s="245"/>
      <c r="X966" s="246"/>
    </row>
    <row r="967" ht="15.75" customHeight="1">
      <c r="D967" s="245"/>
      <c r="X967" s="246"/>
    </row>
    <row r="968" ht="15.75" customHeight="1">
      <c r="D968" s="245"/>
      <c r="X968" s="246"/>
    </row>
    <row r="969" ht="15.75" customHeight="1">
      <c r="D969" s="245"/>
      <c r="X969" s="246"/>
    </row>
    <row r="970" ht="15.75" customHeight="1">
      <c r="D970" s="245"/>
      <c r="X970" s="246"/>
    </row>
    <row r="971" ht="15.75" customHeight="1">
      <c r="D971" s="245"/>
      <c r="X971" s="246"/>
    </row>
    <row r="972" ht="15.75" customHeight="1">
      <c r="D972" s="245"/>
      <c r="X972" s="246"/>
    </row>
    <row r="973" ht="15.75" customHeight="1">
      <c r="D973" s="245"/>
      <c r="X973" s="246"/>
    </row>
    <row r="974" ht="15.75" customHeight="1">
      <c r="D974" s="245"/>
      <c r="X974" s="246"/>
    </row>
    <row r="975" ht="15.75" customHeight="1">
      <c r="D975" s="245"/>
      <c r="X975" s="246"/>
    </row>
    <row r="976" ht="15.75" customHeight="1">
      <c r="D976" s="245"/>
      <c r="X976" s="246"/>
    </row>
    <row r="977" ht="15.75" customHeight="1">
      <c r="D977" s="245"/>
      <c r="X977" s="246"/>
    </row>
    <row r="978" ht="15.75" customHeight="1">
      <c r="D978" s="245"/>
      <c r="X978" s="246"/>
    </row>
    <row r="979" ht="15.75" customHeight="1">
      <c r="D979" s="245"/>
      <c r="X979" s="246"/>
    </row>
    <row r="980" ht="15.75" customHeight="1">
      <c r="D980" s="245"/>
      <c r="X980" s="246"/>
    </row>
    <row r="981" ht="15.75" customHeight="1">
      <c r="D981" s="245"/>
      <c r="X981" s="246"/>
    </row>
    <row r="982" ht="15.75" customHeight="1">
      <c r="D982" s="245"/>
      <c r="X982" s="246"/>
    </row>
    <row r="983" ht="15.75" customHeight="1">
      <c r="D983" s="245"/>
      <c r="X983" s="246"/>
    </row>
    <row r="984" ht="15.75" customHeight="1">
      <c r="D984" s="245"/>
      <c r="X984" s="246"/>
    </row>
    <row r="985" ht="15.75" customHeight="1">
      <c r="D985" s="245"/>
      <c r="X985" s="246"/>
    </row>
    <row r="986" ht="15.75" customHeight="1">
      <c r="D986" s="245"/>
      <c r="X986" s="246"/>
    </row>
    <row r="987" ht="15.75" customHeight="1">
      <c r="D987" s="245"/>
      <c r="X987" s="246"/>
    </row>
    <row r="988" ht="15.75" customHeight="1">
      <c r="D988" s="245"/>
      <c r="X988" s="246"/>
    </row>
    <row r="989" ht="15.75" customHeight="1">
      <c r="D989" s="245"/>
      <c r="X989" s="246"/>
    </row>
    <row r="990" ht="15.75" customHeight="1">
      <c r="D990" s="245"/>
      <c r="X990" s="246"/>
    </row>
    <row r="991" ht="15.75" customHeight="1">
      <c r="D991" s="245"/>
      <c r="X991" s="246"/>
    </row>
    <row r="992" ht="15.75" customHeight="1">
      <c r="D992" s="245"/>
      <c r="X992" s="246"/>
    </row>
    <row r="993" ht="15.75" customHeight="1">
      <c r="D993" s="245"/>
      <c r="X993" s="246"/>
    </row>
    <row r="994" ht="15.75" customHeight="1">
      <c r="D994" s="245"/>
      <c r="X994" s="246"/>
    </row>
    <row r="995" ht="15.75" customHeight="1">
      <c r="D995" s="245"/>
      <c r="X995" s="246"/>
    </row>
    <row r="996" ht="15.75" customHeight="1">
      <c r="D996" s="245"/>
      <c r="X996" s="246"/>
    </row>
    <row r="997" ht="15.75" customHeight="1">
      <c r="D997" s="245"/>
      <c r="X997" s="246"/>
    </row>
    <row r="998" ht="15.75" customHeight="1">
      <c r="D998" s="245"/>
      <c r="X998" s="246"/>
    </row>
    <row r="999" ht="15.75" customHeight="1">
      <c r="D999" s="245"/>
      <c r="X999" s="246"/>
    </row>
    <row r="1000" ht="15.75" customHeight="1">
      <c r="D1000" s="245"/>
      <c r="X1000" s="246"/>
    </row>
  </sheetData>
  <mergeCells count="48">
    <mergeCell ref="L20:L34"/>
    <mergeCell ref="L54:L68"/>
    <mergeCell ref="L3:L17"/>
    <mergeCell ref="T37:T51"/>
    <mergeCell ref="T54:T68"/>
    <mergeCell ref="N36:P36"/>
    <mergeCell ref="R36:T36"/>
    <mergeCell ref="R19:T19"/>
    <mergeCell ref="P54:P68"/>
    <mergeCell ref="F2:H2"/>
    <mergeCell ref="B2:D2"/>
    <mergeCell ref="J2:L2"/>
    <mergeCell ref="N2:P2"/>
    <mergeCell ref="R2:T2"/>
    <mergeCell ref="H20:H34"/>
    <mergeCell ref="H3:H17"/>
    <mergeCell ref="H54:H68"/>
    <mergeCell ref="D20:D34"/>
    <mergeCell ref="D3:D17"/>
    <mergeCell ref="J19:L19"/>
    <mergeCell ref="N19:P19"/>
    <mergeCell ref="B19:D19"/>
    <mergeCell ref="F19:H19"/>
    <mergeCell ref="P20:P34"/>
    <mergeCell ref="P3:P17"/>
    <mergeCell ref="H37:H51"/>
    <mergeCell ref="D37:D51"/>
    <mergeCell ref="B53:D53"/>
    <mergeCell ref="B36:D36"/>
    <mergeCell ref="F36:H36"/>
    <mergeCell ref="D54:D68"/>
    <mergeCell ref="V53:X53"/>
    <mergeCell ref="X37:X51"/>
    <mergeCell ref="X54:X68"/>
    <mergeCell ref="X3:X17"/>
    <mergeCell ref="V2:X2"/>
    <mergeCell ref="V36:X36"/>
    <mergeCell ref="X20:X34"/>
    <mergeCell ref="V19:X19"/>
    <mergeCell ref="R53:T53"/>
    <mergeCell ref="N53:P53"/>
    <mergeCell ref="L37:L51"/>
    <mergeCell ref="F53:H53"/>
    <mergeCell ref="J53:L53"/>
    <mergeCell ref="P37:P51"/>
    <mergeCell ref="J36:L36"/>
    <mergeCell ref="T20:T34"/>
    <mergeCell ref="T3:T17"/>
  </mergeCells>
  <conditionalFormatting sqref="A1:A68">
    <cfRule type="notContainsBlanks" dxfId="1" priority="1">
      <formula>LEN(TRIM(A1))&gt;0</formula>
    </cfRule>
  </conditionalFormatting>
  <hyperlinks>
    <hyperlink display="RJ Bullets" location="Bullets!A1" ref="B2"/>
    <hyperlink display="Gyn HeadBangers" location="HeadBangers!A1" ref="F2"/>
    <hyperlink display="CDE 69ers" location="69ers!A1" ref="J2"/>
    <hyperlink display="Arsens Wengers" location="Wengers!A1" ref="N2"/>
    <hyperlink display="Niterói Smiles" location="Smiles!A1" ref="R2"/>
    <hyperlink display="Calangos Negros de Natal" location="Calangos!A1" ref="V2"/>
    <hyperlink display="Parobé Magicians" location="Magicians!A1" ref="B19"/>
    <hyperlink display="Fortaleza Lampiões" location="Lampiões!A1" ref="F19"/>
    <hyperlink display="Malmö Bulls" location="Bulls!A1" ref="J19"/>
    <hyperlink display="RJ Capivaras" location="Capivaras!A1" ref="N19"/>
    <hyperlink display="Milano Duomo Doccione" location="Doccioni!A1" ref="R19"/>
    <hyperlink display="Los Brasas Interceptors" location="Interceptors!A1" ref="V19"/>
    <hyperlink display="Curitiba Pinhões" location="Pinhões!A1" ref="B36"/>
    <hyperlink display="Brasília Corrupts" location="Corrupts!A1" ref="F36"/>
    <hyperlink display="M. R. Lakers" location="Lakers!A1" ref="J36"/>
    <hyperlink display="Pindorama Rodmans" location="Rodmans!A1" ref="N36"/>
    <hyperlink display="Jackson 5's" location="5's!A1" ref="R36"/>
    <hyperlink display="East Ducks" location="Ducks!A1" ref="V36"/>
    <hyperlink display="Jequié Muriçocas" location="Muriçocas!A1" ref="B53"/>
    <hyperlink display="Itapevi Terminals" location="Terminals!A1" ref="F53"/>
    <hyperlink display="Brasília Ariranhas" location="Ariranhas!A1" ref="J53"/>
    <hyperlink display="Baltimore Barons" location="Barons!A1" ref="N53"/>
    <hyperlink display="São Paulo Crocodilos" location="Crocodilos!A1" ref="R53"/>
    <hyperlink display="Black Smoke Rising" location="Rising!A1" ref="V53"/>
  </hyperlinks>
  <printOptions/>
  <pageMargins bottom="0.787401575" footer="0.0" header="0.0" left="0.511811024" right="0.511811024" top="0.787401575"/>
  <pageSetup orientation="landscape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3.43"/>
    <col customWidth="1" min="3" max="3" width="7.86"/>
    <col customWidth="1" min="4" max="4" width="14.14"/>
    <col customWidth="1" min="5" max="5" width="14.0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68</v>
      </c>
      <c r="B1" s="2"/>
      <c r="C1" s="2"/>
      <c r="D1" s="2"/>
      <c r="E1" s="2"/>
      <c r="F1" s="2"/>
      <c r="G1" s="2"/>
      <c r="H1" s="3"/>
      <c r="I1" s="5" t="s">
        <v>203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205</v>
      </c>
      <c r="J2" s="2"/>
      <c r="K2" s="2"/>
      <c r="L2" s="2"/>
    </row>
    <row r="3">
      <c r="A3" s="14">
        <v>1.0</v>
      </c>
      <c r="B3" s="228" t="s">
        <v>208</v>
      </c>
      <c r="C3" s="224" t="s">
        <v>24</v>
      </c>
      <c r="D3" s="152">
        <v>1.0E7</v>
      </c>
      <c r="E3" s="152">
        <v>1.0E7</v>
      </c>
      <c r="F3" s="19">
        <v>1.0E7</v>
      </c>
      <c r="G3" s="21"/>
      <c r="H3" s="21"/>
      <c r="I3" s="22" t="s">
        <v>21</v>
      </c>
      <c r="J3" s="24" t="s">
        <v>209</v>
      </c>
      <c r="K3" s="2"/>
      <c r="L3" s="2"/>
    </row>
    <row r="4">
      <c r="A4" s="14">
        <v>2.0</v>
      </c>
      <c r="B4" s="144" t="s">
        <v>210</v>
      </c>
      <c r="C4" s="145" t="s">
        <v>24</v>
      </c>
      <c r="D4" s="26">
        <v>2.7093019E7</v>
      </c>
      <c r="E4" s="15">
        <v>2.8751775E7</v>
      </c>
      <c r="F4" s="26"/>
      <c r="G4" s="21"/>
      <c r="H4" s="21"/>
      <c r="I4" s="22" t="s">
        <v>25</v>
      </c>
      <c r="J4" s="24" t="s">
        <v>211</v>
      </c>
      <c r="K4" s="2"/>
      <c r="L4" s="2"/>
    </row>
    <row r="5">
      <c r="A5" s="14">
        <v>3.0</v>
      </c>
      <c r="B5" s="12" t="s">
        <v>212</v>
      </c>
      <c r="C5" s="13" t="s">
        <v>28</v>
      </c>
      <c r="D5" s="19">
        <v>2.7739975E7</v>
      </c>
      <c r="E5" s="222"/>
      <c r="F5" s="227"/>
      <c r="G5" s="21"/>
      <c r="H5" s="21"/>
      <c r="I5" s="22" t="s">
        <v>30</v>
      </c>
      <c r="J5" s="24" t="s">
        <v>213</v>
      </c>
      <c r="K5" s="2"/>
      <c r="L5" s="2"/>
    </row>
    <row r="6">
      <c r="A6" s="14">
        <v>4.0</v>
      </c>
      <c r="B6" s="67" t="s">
        <v>214</v>
      </c>
      <c r="C6" s="155" t="s">
        <v>28</v>
      </c>
      <c r="D6" s="153">
        <v>2564753.0</v>
      </c>
      <c r="E6" s="30">
        <v>2692991.0</v>
      </c>
      <c r="F6" s="217"/>
      <c r="G6" s="217"/>
      <c r="H6" s="21"/>
      <c r="I6" s="41" t="s">
        <v>39</v>
      </c>
      <c r="J6" s="2"/>
      <c r="K6" s="2"/>
      <c r="L6" s="2"/>
    </row>
    <row r="7">
      <c r="A7" s="14">
        <v>5.0</v>
      </c>
      <c r="B7" s="230" t="s">
        <v>215</v>
      </c>
      <c r="C7" s="231" t="s">
        <v>28</v>
      </c>
      <c r="D7" s="15">
        <v>8529386.0</v>
      </c>
      <c r="E7" s="232"/>
      <c r="F7" s="217"/>
      <c r="G7" s="217"/>
      <c r="H7" s="21"/>
      <c r="I7" s="53">
        <f>B18-D18-D19</f>
        <v>6045127</v>
      </c>
      <c r="J7" s="2"/>
      <c r="K7" s="2"/>
      <c r="L7" s="3"/>
    </row>
    <row r="8">
      <c r="A8" s="14">
        <v>6.0</v>
      </c>
      <c r="B8" s="144" t="s">
        <v>218</v>
      </c>
      <c r="C8" s="145" t="s">
        <v>36</v>
      </c>
      <c r="D8" s="68">
        <v>850000.0</v>
      </c>
      <c r="E8" s="232">
        <v>960000.0</v>
      </c>
      <c r="F8" s="217">
        <v>1060000.0</v>
      </c>
      <c r="G8" s="217">
        <v>1360000.0</v>
      </c>
      <c r="H8" s="21"/>
      <c r="I8" s="97"/>
      <c r="J8" s="99"/>
      <c r="K8" s="99"/>
      <c r="L8" s="99"/>
    </row>
    <row r="9">
      <c r="A9" s="14">
        <v>7.0</v>
      </c>
      <c r="B9" s="228" t="s">
        <v>219</v>
      </c>
      <c r="C9" s="229" t="s">
        <v>47</v>
      </c>
      <c r="D9" s="61">
        <v>3200000.0</v>
      </c>
      <c r="E9" s="232"/>
      <c r="F9" s="217"/>
      <c r="G9" s="217"/>
      <c r="H9" s="21"/>
      <c r="I9" s="97"/>
      <c r="J9" s="99"/>
      <c r="K9" s="99"/>
      <c r="L9" s="99"/>
    </row>
    <row r="10">
      <c r="A10" s="14">
        <v>8.0</v>
      </c>
      <c r="B10" s="228" t="s">
        <v>220</v>
      </c>
      <c r="C10" s="229" t="s">
        <v>47</v>
      </c>
      <c r="D10" s="61">
        <v>1737145.0</v>
      </c>
      <c r="E10" s="235"/>
      <c r="F10" s="217"/>
      <c r="G10" s="217"/>
      <c r="H10" s="21"/>
      <c r="I10" s="97"/>
      <c r="J10" s="99"/>
      <c r="K10" s="99"/>
      <c r="L10" s="99"/>
    </row>
    <row r="11">
      <c r="A11" s="14">
        <v>9.0</v>
      </c>
      <c r="B11" s="228" t="s">
        <v>221</v>
      </c>
      <c r="C11" s="229" t="s">
        <v>52</v>
      </c>
      <c r="D11" s="222">
        <v>2.6573595E7</v>
      </c>
      <c r="E11" s="222">
        <v>2.8542009E7</v>
      </c>
      <c r="F11" s="222">
        <v>3.0510423E7</v>
      </c>
      <c r="G11" s="61">
        <v>3.2478827E7</v>
      </c>
      <c r="H11" s="21"/>
      <c r="I11" s="97"/>
      <c r="J11" s="99"/>
      <c r="K11" s="99"/>
      <c r="L11" s="99"/>
    </row>
    <row r="12">
      <c r="A12" s="14">
        <v>10.0</v>
      </c>
      <c r="B12" s="228" t="s">
        <v>222</v>
      </c>
      <c r="C12" s="229" t="s">
        <v>52</v>
      </c>
      <c r="D12" s="160">
        <v>4767000.0</v>
      </c>
      <c r="E12" s="222"/>
      <c r="F12" s="222"/>
      <c r="G12" s="61"/>
      <c r="H12" s="21"/>
      <c r="I12" s="97"/>
      <c r="J12" s="99"/>
      <c r="K12" s="99"/>
      <c r="L12" s="99"/>
    </row>
    <row r="13">
      <c r="A13" s="14">
        <v>11.0</v>
      </c>
      <c r="B13" s="238" t="s">
        <v>223</v>
      </c>
      <c r="C13" s="239" t="s">
        <v>52</v>
      </c>
      <c r="D13" s="232">
        <v>900000.0</v>
      </c>
      <c r="E13" s="235">
        <v>1010000.0</v>
      </c>
      <c r="F13" s="217">
        <v>1100000.0</v>
      </c>
      <c r="G13" s="217">
        <v>1390000.0</v>
      </c>
      <c r="H13" s="21"/>
      <c r="I13" s="97"/>
      <c r="J13" s="99"/>
      <c r="K13" s="99"/>
      <c r="L13" s="99"/>
    </row>
    <row r="14">
      <c r="A14" s="14">
        <v>12.0</v>
      </c>
      <c r="B14" s="228"/>
      <c r="C14" s="229"/>
      <c r="D14" s="222"/>
      <c r="E14" s="222"/>
      <c r="F14" s="222"/>
      <c r="G14" s="61"/>
      <c r="H14" s="21"/>
      <c r="I14" s="97"/>
      <c r="J14" s="99"/>
      <c r="K14" s="99"/>
      <c r="L14" s="99"/>
    </row>
    <row r="15">
      <c r="A15" s="70">
        <v>13.0</v>
      </c>
      <c r="B15" s="59"/>
      <c r="C15" s="44"/>
      <c r="D15" s="61"/>
      <c r="E15" s="227"/>
      <c r="F15" s="227"/>
      <c r="G15" s="21"/>
      <c r="H15" s="21"/>
      <c r="I15" s="97"/>
      <c r="J15" s="99"/>
      <c r="K15" s="99"/>
      <c r="L15" s="99"/>
    </row>
    <row r="16">
      <c r="A16" s="73">
        <v>14.0</v>
      </c>
      <c r="B16" s="230"/>
      <c r="C16" s="231"/>
      <c r="D16" s="15"/>
      <c r="E16" s="15"/>
      <c r="F16" s="227"/>
      <c r="G16" s="152"/>
      <c r="H16" s="21"/>
      <c r="I16" s="97"/>
      <c r="J16" s="99"/>
      <c r="K16" s="99"/>
      <c r="L16" s="99"/>
    </row>
    <row r="17">
      <c r="A17" s="73">
        <v>15.0</v>
      </c>
      <c r="B17" s="228"/>
      <c r="C17" s="224"/>
      <c r="D17" s="152"/>
      <c r="E17" s="152"/>
      <c r="F17" s="19"/>
      <c r="G17" s="17"/>
      <c r="H17" s="21"/>
      <c r="I17" s="97"/>
      <c r="J17" s="99"/>
      <c r="K17" s="99"/>
      <c r="L17" s="99"/>
    </row>
    <row r="18">
      <c r="A18" s="76"/>
      <c r="B18" s="77">
        <v>1.2E8</v>
      </c>
      <c r="C18" s="78"/>
      <c r="D18" s="80">
        <f t="shared" ref="D18:H18" si="1">SUM(D3:D17)</f>
        <v>113954873</v>
      </c>
      <c r="E18" s="80">
        <f t="shared" si="1"/>
        <v>71956775</v>
      </c>
      <c r="F18" s="80">
        <f t="shared" si="1"/>
        <v>42670423</v>
      </c>
      <c r="G18" s="80">
        <f t="shared" si="1"/>
        <v>35228827</v>
      </c>
      <c r="H18" s="80">
        <f t="shared" si="1"/>
        <v>0</v>
      </c>
      <c r="I18" s="97"/>
      <c r="J18" s="99"/>
      <c r="K18" s="99"/>
      <c r="L18" s="99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97"/>
      <c r="J19" s="99"/>
      <c r="K19" s="99"/>
      <c r="L19" s="99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97"/>
      <c r="J20" s="99"/>
      <c r="K20" s="99"/>
      <c r="L20" s="99"/>
    </row>
    <row r="21" ht="15.75" customHeight="1">
      <c r="A21" s="89"/>
      <c r="B21" s="101" t="s">
        <v>64</v>
      </c>
      <c r="C21" s="93"/>
      <c r="D21" s="240" t="s">
        <v>224</v>
      </c>
      <c r="E21" s="241" t="s">
        <v>225</v>
      </c>
      <c r="F21" s="122" t="s">
        <v>225</v>
      </c>
      <c r="G21" s="122" t="s">
        <v>225</v>
      </c>
      <c r="H21" s="122" t="s">
        <v>225</v>
      </c>
      <c r="I21" s="128"/>
      <c r="J21" s="129"/>
      <c r="K21" s="129"/>
      <c r="L21" s="129"/>
    </row>
    <row r="22" ht="15.75" customHeight="1">
      <c r="A22" s="111"/>
      <c r="B22" s="113" t="s">
        <v>73</v>
      </c>
      <c r="C22" s="89"/>
      <c r="D22" s="240"/>
      <c r="E22" s="109"/>
      <c r="F22" s="109" t="s">
        <v>226</v>
      </c>
      <c r="G22" s="109" t="s">
        <v>226</v>
      </c>
      <c r="H22" s="109" t="s">
        <v>226</v>
      </c>
      <c r="I22" s="124"/>
      <c r="J22" s="124"/>
      <c r="K22" s="124"/>
      <c r="L22" s="124"/>
    </row>
    <row r="23" ht="15.75" customHeight="1">
      <c r="A23" s="111"/>
      <c r="B23" s="105" t="s">
        <v>75</v>
      </c>
      <c r="C23" s="89"/>
      <c r="D23" s="117"/>
      <c r="E23" s="240"/>
      <c r="F23" s="242"/>
      <c r="G23" s="109"/>
      <c r="H23" s="109"/>
      <c r="I23" s="132"/>
      <c r="J23" s="132"/>
      <c r="K23" s="132"/>
      <c r="L23" s="132"/>
    </row>
    <row r="24" ht="15.75" customHeight="1">
      <c r="A24" s="243"/>
      <c r="B24" s="244"/>
      <c r="C24" s="119"/>
      <c r="D24" s="109"/>
      <c r="E24" s="119"/>
      <c r="F24" s="119"/>
      <c r="G24" s="109"/>
      <c r="H24" s="109"/>
      <c r="I24" s="124"/>
      <c r="J24" s="124"/>
      <c r="K24" s="124"/>
      <c r="L24" s="124"/>
    </row>
    <row r="25" ht="15.75" customHeight="1">
      <c r="A25" s="124"/>
      <c r="B25" s="175"/>
      <c r="C25" s="126"/>
      <c r="D25" s="109"/>
      <c r="E25" s="124"/>
      <c r="F25" s="124"/>
      <c r="G25" s="124"/>
      <c r="H25" s="109"/>
      <c r="I25" s="132"/>
      <c r="J25" s="132"/>
      <c r="K25" s="132"/>
      <c r="L25" s="132"/>
    </row>
    <row r="26" ht="15.75" customHeight="1">
      <c r="A26" s="132"/>
      <c r="B26" s="130"/>
      <c r="C26" s="132"/>
      <c r="D26" s="132"/>
      <c r="E26" s="132"/>
      <c r="F26" s="132"/>
      <c r="G26" s="132"/>
      <c r="H26" s="132"/>
      <c r="I26" s="124"/>
      <c r="J26" s="124"/>
      <c r="K26" s="124"/>
      <c r="L26" s="124"/>
    </row>
    <row r="27" ht="15.75" customHeight="1">
      <c r="A27" s="132"/>
      <c r="B27" s="130"/>
      <c r="C27" s="132"/>
      <c r="D27" s="132"/>
      <c r="E27" s="132"/>
      <c r="F27" s="132"/>
      <c r="G27" s="132"/>
      <c r="H27" s="132"/>
      <c r="I27" s="124"/>
      <c r="J27" s="124"/>
      <c r="K27" s="124"/>
      <c r="L27" s="124"/>
    </row>
    <row r="28" ht="15.75" customHeight="1">
      <c r="A28" s="132"/>
      <c r="B28" s="130"/>
      <c r="C28" s="132"/>
      <c r="D28" s="132"/>
      <c r="E28" s="132"/>
      <c r="F28" s="132"/>
      <c r="G28" s="132"/>
      <c r="H28" s="132"/>
      <c r="I28" s="124"/>
      <c r="J28" s="124"/>
      <c r="K28" s="124"/>
      <c r="L28" s="124"/>
    </row>
    <row r="29" ht="15.75" customHeight="1">
      <c r="A29" s="132"/>
      <c r="B29" s="130"/>
      <c r="C29" s="132"/>
      <c r="D29" s="132"/>
      <c r="E29" s="132"/>
      <c r="F29" s="132"/>
      <c r="G29" s="132"/>
      <c r="H29" s="132"/>
      <c r="I29" s="124"/>
      <c r="J29" s="124"/>
      <c r="K29" s="124"/>
      <c r="L29" s="124"/>
    </row>
    <row r="30" ht="15.75" customHeight="1">
      <c r="A30" s="132"/>
      <c r="B30" s="130"/>
      <c r="C30" s="132"/>
      <c r="D30" s="132"/>
      <c r="E30" s="132"/>
      <c r="F30" s="132"/>
      <c r="G30" s="132"/>
      <c r="H30" s="132"/>
      <c r="I30" s="124"/>
      <c r="J30" s="124"/>
      <c r="K30" s="124"/>
      <c r="L30" s="124"/>
    </row>
    <row r="31" ht="15.75" customHeight="1">
      <c r="A31" s="132"/>
      <c r="B31" s="130"/>
      <c r="C31" s="132"/>
      <c r="D31" s="132"/>
      <c r="E31" s="132"/>
      <c r="F31" s="132"/>
      <c r="G31" s="132"/>
      <c r="H31" s="132"/>
      <c r="I31" s="124"/>
      <c r="J31" s="124"/>
      <c r="K31" s="124"/>
      <c r="L31" s="124"/>
    </row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A1:H1"/>
    <mergeCell ref="A24:B24"/>
    <mergeCell ref="I7:L7"/>
    <mergeCell ref="I6:L6"/>
    <mergeCell ref="J4:L4"/>
    <mergeCell ref="J5:L5"/>
    <mergeCell ref="I1:L1"/>
    <mergeCell ref="I2:L2"/>
    <mergeCell ref="J3:L3"/>
  </mergeCells>
  <hyperlinks>
    <hyperlink display="Malmö Bulls" location="LISTÃO!A1" ref="A1"/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3.43"/>
    <col customWidth="1" min="3" max="3" width="8.0"/>
    <col customWidth="1" min="4" max="4" width="14.71"/>
    <col customWidth="1" min="5" max="5" width="13.43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69</v>
      </c>
      <c r="B1" s="2"/>
      <c r="C1" s="2"/>
      <c r="D1" s="2"/>
      <c r="E1" s="2"/>
      <c r="F1" s="2"/>
      <c r="G1" s="2"/>
      <c r="H1" s="3"/>
      <c r="I1" s="5" t="s">
        <v>229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231</v>
      </c>
      <c r="J2" s="2"/>
      <c r="K2" s="2"/>
      <c r="L2" s="2"/>
    </row>
    <row r="3">
      <c r="A3" s="14">
        <v>1.0</v>
      </c>
      <c r="B3" s="189" t="s">
        <v>235</v>
      </c>
      <c r="C3" s="190" t="s">
        <v>24</v>
      </c>
      <c r="D3" s="15">
        <v>9000000.0</v>
      </c>
      <c r="E3" s="216"/>
      <c r="F3" s="21"/>
      <c r="G3" s="21"/>
      <c r="H3" s="21"/>
      <c r="I3" s="22" t="s">
        <v>21</v>
      </c>
      <c r="J3" s="24" t="s">
        <v>237</v>
      </c>
      <c r="K3" s="2"/>
      <c r="L3" s="2"/>
    </row>
    <row r="4">
      <c r="A4" s="14">
        <v>2.0</v>
      </c>
      <c r="B4" s="12" t="s">
        <v>240</v>
      </c>
      <c r="C4" s="13" t="s">
        <v>24</v>
      </c>
      <c r="D4" s="26">
        <v>9473684.0</v>
      </c>
      <c r="E4" s="26">
        <v>9000000.0</v>
      </c>
      <c r="F4" s="15">
        <v>8526316.0</v>
      </c>
      <c r="G4" s="21"/>
      <c r="H4" s="21"/>
      <c r="I4" s="22" t="s">
        <v>25</v>
      </c>
      <c r="J4" s="24" t="s">
        <v>243</v>
      </c>
      <c r="K4" s="2"/>
      <c r="L4" s="2"/>
    </row>
    <row r="5">
      <c r="A5" s="14">
        <v>3.0</v>
      </c>
      <c r="B5" s="12" t="s">
        <v>244</v>
      </c>
      <c r="C5" s="13" t="s">
        <v>24</v>
      </c>
      <c r="D5" s="26">
        <v>1.06E7</v>
      </c>
      <c r="E5" s="15">
        <v>1.14E7</v>
      </c>
      <c r="F5" s="21"/>
      <c r="G5" s="21"/>
      <c r="H5" s="21"/>
      <c r="I5" s="22" t="s">
        <v>30</v>
      </c>
      <c r="J5" s="24" t="s">
        <v>245</v>
      </c>
      <c r="K5" s="2"/>
      <c r="L5" s="2"/>
    </row>
    <row r="6">
      <c r="A6" s="14">
        <v>4.0</v>
      </c>
      <c r="B6" s="67" t="s">
        <v>246</v>
      </c>
      <c r="C6" s="150" t="s">
        <v>24</v>
      </c>
      <c r="D6" s="15">
        <v>8113930.0</v>
      </c>
      <c r="E6" s="247"/>
      <c r="F6" s="26"/>
      <c r="G6" s="15"/>
      <c r="H6" s="21"/>
      <c r="I6" s="41" t="s">
        <v>39</v>
      </c>
      <c r="J6" s="2"/>
      <c r="K6" s="2"/>
      <c r="L6" s="2"/>
    </row>
    <row r="7">
      <c r="A7" s="14">
        <v>5.0</v>
      </c>
      <c r="B7" s="144" t="s">
        <v>249</v>
      </c>
      <c r="C7" s="145" t="s">
        <v>38</v>
      </c>
      <c r="D7" s="66">
        <v>1375000.0</v>
      </c>
      <c r="E7" s="66">
        <v>1550000.0</v>
      </c>
      <c r="F7" s="191">
        <v>1710000.0</v>
      </c>
      <c r="G7" s="191">
        <v>2140000.0</v>
      </c>
      <c r="H7" s="21"/>
      <c r="I7" s="53">
        <f>B18-D18-D19</f>
        <v>12213727</v>
      </c>
      <c r="J7" s="2"/>
      <c r="K7" s="2"/>
      <c r="L7" s="3"/>
    </row>
    <row r="8">
      <c r="A8" s="14">
        <v>6.0</v>
      </c>
      <c r="B8" s="67" t="s">
        <v>255</v>
      </c>
      <c r="C8" s="250" t="s">
        <v>38</v>
      </c>
      <c r="D8" s="30">
        <v>2603982.0</v>
      </c>
      <c r="E8" s="61"/>
      <c r="F8" s="21"/>
      <c r="G8" s="21"/>
      <c r="H8" s="21"/>
      <c r="I8" s="55"/>
      <c r="J8" s="56"/>
      <c r="K8" s="56"/>
      <c r="L8" s="56"/>
    </row>
    <row r="9">
      <c r="A9" s="14">
        <v>7.0</v>
      </c>
      <c r="B9" s="67" t="s">
        <v>258</v>
      </c>
      <c r="C9" s="29" t="s">
        <v>45</v>
      </c>
      <c r="D9" s="251">
        <v>1.9863636E7</v>
      </c>
      <c r="E9" s="251">
        <v>1.8136364E7</v>
      </c>
      <c r="F9" s="252">
        <v>1.6409091E7</v>
      </c>
      <c r="G9" s="21"/>
      <c r="H9" s="21"/>
      <c r="I9" s="60"/>
    </row>
    <row r="10">
      <c r="A10" s="14">
        <v>8.0</v>
      </c>
      <c r="B10" s="51" t="s">
        <v>261</v>
      </c>
      <c r="C10" s="45" t="s">
        <v>45</v>
      </c>
      <c r="D10" s="46">
        <v>2281800.0</v>
      </c>
      <c r="E10" s="61">
        <v>3872215.0</v>
      </c>
      <c r="F10" s="21"/>
      <c r="G10" s="21"/>
      <c r="H10" s="21"/>
      <c r="I10" s="60"/>
    </row>
    <row r="11">
      <c r="A11" s="14">
        <v>9.0</v>
      </c>
      <c r="B11" s="51" t="s">
        <v>262</v>
      </c>
      <c r="C11" s="45" t="s">
        <v>47</v>
      </c>
      <c r="D11" s="61">
        <v>3481986.0</v>
      </c>
      <c r="E11" s="61"/>
      <c r="F11" s="21"/>
      <c r="G11" s="21"/>
      <c r="H11" s="21"/>
      <c r="I11" s="60"/>
    </row>
    <row r="12">
      <c r="A12" s="147">
        <v>10.0</v>
      </c>
      <c r="B12" s="254" t="s">
        <v>263</v>
      </c>
      <c r="C12" s="255" t="s">
        <v>47</v>
      </c>
      <c r="D12" s="256">
        <v>2100000.0</v>
      </c>
      <c r="E12" s="256">
        <v>2360000.0</v>
      </c>
      <c r="F12" s="257">
        <v>2600000.0</v>
      </c>
      <c r="G12" s="257">
        <v>3250000.0</v>
      </c>
      <c r="H12" s="21"/>
      <c r="I12" s="60"/>
    </row>
    <row r="13">
      <c r="A13" s="147">
        <v>11.0</v>
      </c>
      <c r="B13" s="223" t="s">
        <v>264</v>
      </c>
      <c r="C13" s="224" t="s">
        <v>50</v>
      </c>
      <c r="D13" s="61">
        <v>3529555.0</v>
      </c>
      <c r="E13" s="258"/>
      <c r="F13" s="21"/>
      <c r="G13" s="21"/>
      <c r="H13" s="21"/>
      <c r="I13" s="60"/>
    </row>
    <row r="14">
      <c r="A14" s="147">
        <v>12.0</v>
      </c>
      <c r="B14" s="51" t="s">
        <v>265</v>
      </c>
      <c r="C14" s="58" t="s">
        <v>52</v>
      </c>
      <c r="D14" s="46">
        <v>4767000.0</v>
      </c>
      <c r="E14" s="61">
        <v>5005350.0</v>
      </c>
      <c r="F14" s="21"/>
      <c r="G14" s="21"/>
      <c r="H14" s="21"/>
      <c r="I14" s="60"/>
    </row>
    <row r="15">
      <c r="A15" s="147">
        <v>13.0</v>
      </c>
      <c r="B15" s="51" t="s">
        <v>266</v>
      </c>
      <c r="C15" s="45" t="s">
        <v>52</v>
      </c>
      <c r="D15" s="81">
        <v>5000000.0</v>
      </c>
      <c r="E15" s="61">
        <v>5000000.0</v>
      </c>
      <c r="F15" s="21"/>
      <c r="G15" s="21"/>
      <c r="H15" s="21"/>
      <c r="I15" s="60"/>
    </row>
    <row r="16">
      <c r="A16" s="171">
        <v>14.0</v>
      </c>
      <c r="B16" s="51" t="s">
        <v>267</v>
      </c>
      <c r="C16" s="45" t="s">
        <v>52</v>
      </c>
      <c r="D16" s="54">
        <v>2.55957E7</v>
      </c>
      <c r="E16" s="26"/>
      <c r="F16" s="15"/>
      <c r="G16" s="152"/>
      <c r="H16" s="21"/>
      <c r="I16" s="60"/>
    </row>
    <row r="17">
      <c r="A17" s="259">
        <v>15.0</v>
      </c>
      <c r="B17" s="51"/>
      <c r="C17" s="45"/>
      <c r="D17" s="54"/>
      <c r="E17" s="26"/>
      <c r="F17" s="15"/>
      <c r="G17" s="152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107786273</v>
      </c>
      <c r="E18" s="80">
        <f t="shared" si="1"/>
        <v>56323929</v>
      </c>
      <c r="F18" s="80">
        <f t="shared" si="1"/>
        <v>29245407</v>
      </c>
      <c r="G18" s="80">
        <f t="shared" si="1"/>
        <v>5390000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111"/>
      <c r="B21" s="101" t="s">
        <v>64</v>
      </c>
      <c r="C21" s="89"/>
      <c r="D21" s="109" t="s">
        <v>268</v>
      </c>
      <c r="E21" s="109" t="s">
        <v>268</v>
      </c>
      <c r="F21" s="109" t="s">
        <v>268</v>
      </c>
      <c r="G21" s="109" t="s">
        <v>268</v>
      </c>
      <c r="H21" s="109" t="s">
        <v>268</v>
      </c>
      <c r="I21" s="60"/>
    </row>
    <row r="22" ht="15.75" customHeight="1">
      <c r="A22" s="111"/>
      <c r="B22" s="113" t="s">
        <v>73</v>
      </c>
      <c r="C22" s="89"/>
      <c r="D22" s="109" t="s">
        <v>269</v>
      </c>
      <c r="E22" s="109" t="s">
        <v>269</v>
      </c>
      <c r="F22" s="109" t="s">
        <v>269</v>
      </c>
      <c r="G22" s="109" t="s">
        <v>269</v>
      </c>
      <c r="H22" s="109" t="s">
        <v>269</v>
      </c>
      <c r="I22" s="60"/>
    </row>
    <row r="23" ht="15.75" customHeight="1">
      <c r="A23" s="119"/>
      <c r="B23" s="105" t="s">
        <v>75</v>
      </c>
      <c r="C23" s="119"/>
      <c r="D23" s="103" t="s">
        <v>76</v>
      </c>
      <c r="E23" s="119"/>
      <c r="F23" s="119"/>
      <c r="G23" s="109"/>
      <c r="H23" s="109"/>
      <c r="I23" s="60"/>
    </row>
    <row r="24" ht="15.75" customHeight="1">
      <c r="A24" s="124"/>
      <c r="B24" s="121" t="s">
        <v>270</v>
      </c>
      <c r="C24" s="126"/>
      <c r="D24" s="124"/>
      <c r="E24" s="124"/>
      <c r="F24" s="124"/>
      <c r="G24" s="109"/>
      <c r="H24" s="109"/>
      <c r="I24" s="138"/>
      <c r="J24" s="139"/>
      <c r="K24" s="139"/>
      <c r="L24" s="139"/>
    </row>
    <row r="25" ht="15.75" customHeight="1">
      <c r="A25" s="124"/>
      <c r="B25" s="175"/>
      <c r="C25" s="126"/>
      <c r="D25" s="117"/>
      <c r="E25" s="124"/>
      <c r="F25" s="124"/>
      <c r="G25" s="124"/>
      <c r="H25" s="126"/>
      <c r="I25" s="109"/>
      <c r="J25" s="124"/>
      <c r="K25" s="124"/>
      <c r="L25" s="124"/>
    </row>
    <row r="26" ht="15.75" customHeight="1">
      <c r="A26" s="124"/>
      <c r="B26" s="175"/>
      <c r="C26" s="126"/>
      <c r="D26" s="109"/>
      <c r="E26" s="124"/>
      <c r="F26" s="124"/>
      <c r="G26" s="124"/>
      <c r="H26" s="126"/>
      <c r="I26" s="109"/>
      <c r="J26" s="124"/>
      <c r="K26" s="124"/>
      <c r="L26" s="124"/>
    </row>
    <row r="27" ht="15.75" customHeight="1">
      <c r="A27" s="124"/>
      <c r="B27" s="175"/>
      <c r="C27" s="126"/>
      <c r="D27" s="109"/>
      <c r="E27" s="124"/>
      <c r="F27" s="124"/>
      <c r="G27" s="124"/>
      <c r="H27" s="126"/>
      <c r="I27" s="109"/>
      <c r="J27" s="124"/>
      <c r="K27" s="124"/>
      <c r="L27" s="124"/>
    </row>
    <row r="28" ht="15.75" customHeight="1">
      <c r="A28" s="124"/>
      <c r="B28" s="175"/>
      <c r="C28" s="126"/>
      <c r="D28" s="109"/>
      <c r="E28" s="124"/>
      <c r="F28" s="124"/>
      <c r="G28" s="124"/>
      <c r="H28" s="126"/>
      <c r="I28" s="109"/>
      <c r="J28" s="124"/>
      <c r="K28" s="124"/>
      <c r="L28" s="124"/>
    </row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I1:L1"/>
    <mergeCell ref="A1:H1"/>
    <mergeCell ref="I7:L7"/>
    <mergeCell ref="I8:L24"/>
    <mergeCell ref="J4:L4"/>
    <mergeCell ref="J5:L5"/>
    <mergeCell ref="J3:L3"/>
    <mergeCell ref="I2:L2"/>
    <mergeCell ref="I6:L6"/>
  </mergeCells>
  <hyperlinks>
    <hyperlink display="RJ Capivaras" location="LISTÃO!A1" ref="A1"/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3.71"/>
    <col customWidth="1" min="3" max="3" width="7.71"/>
    <col customWidth="1" min="4" max="4" width="15.43"/>
    <col customWidth="1" min="5" max="5" width="15.57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97" t="s">
        <v>227</v>
      </c>
      <c r="B1" s="2"/>
      <c r="C1" s="2"/>
      <c r="D1" s="2"/>
      <c r="E1" s="2"/>
      <c r="F1" s="2"/>
      <c r="G1" s="2"/>
      <c r="H1" s="3"/>
      <c r="I1" s="5" t="s">
        <v>228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230</v>
      </c>
      <c r="J2" s="2"/>
      <c r="K2" s="2"/>
      <c r="L2" s="2"/>
    </row>
    <row r="3">
      <c r="A3" s="14">
        <v>1.0</v>
      </c>
      <c r="B3" s="59" t="s">
        <v>232</v>
      </c>
      <c r="C3" s="44" t="s">
        <v>15</v>
      </c>
      <c r="D3" s="216">
        <v>2.7285E7</v>
      </c>
      <c r="E3" s="26">
        <v>2.864925E7</v>
      </c>
      <c r="F3" s="26">
        <v>3.00135E7</v>
      </c>
      <c r="G3" s="15">
        <v>3.137775E7</v>
      </c>
      <c r="H3" s="15"/>
      <c r="I3" s="22" t="s">
        <v>21</v>
      </c>
      <c r="J3" s="24" t="s">
        <v>233</v>
      </c>
      <c r="K3" s="2"/>
      <c r="L3" s="2"/>
    </row>
    <row r="4">
      <c r="A4" s="14">
        <v>2.0</v>
      </c>
      <c r="B4" s="59" t="s">
        <v>234</v>
      </c>
      <c r="C4" s="13" t="s">
        <v>15</v>
      </c>
      <c r="D4" s="19">
        <v>1882867.0</v>
      </c>
      <c r="E4" s="17"/>
      <c r="F4" s="21"/>
      <c r="G4" s="21"/>
      <c r="H4" s="21"/>
      <c r="I4" s="22" t="s">
        <v>25</v>
      </c>
      <c r="J4" s="24" t="s">
        <v>236</v>
      </c>
      <c r="K4" s="2"/>
      <c r="L4" s="2"/>
    </row>
    <row r="5">
      <c r="A5" s="14">
        <v>3.0</v>
      </c>
      <c r="B5" s="189" t="s">
        <v>238</v>
      </c>
      <c r="C5" s="190" t="s">
        <v>38</v>
      </c>
      <c r="D5" s="152">
        <v>3058800.0</v>
      </c>
      <c r="E5" s="154">
        <v>3204600.0</v>
      </c>
      <c r="F5" s="154">
        <v>4915856.0</v>
      </c>
      <c r="G5" s="21"/>
      <c r="H5" s="21"/>
      <c r="I5" s="22" t="s">
        <v>30</v>
      </c>
      <c r="J5" s="24" t="s">
        <v>239</v>
      </c>
      <c r="K5" s="2"/>
      <c r="L5" s="2"/>
    </row>
    <row r="6">
      <c r="A6" s="14">
        <v>4.0</v>
      </c>
      <c r="B6" s="12" t="s">
        <v>241</v>
      </c>
      <c r="C6" s="13" t="s">
        <v>38</v>
      </c>
      <c r="D6" s="152">
        <v>1416852.0</v>
      </c>
      <c r="E6" s="152"/>
      <c r="F6" s="21"/>
      <c r="G6" s="21"/>
      <c r="H6" s="21"/>
      <c r="I6" s="41" t="s">
        <v>39</v>
      </c>
      <c r="J6" s="2"/>
      <c r="K6" s="2"/>
      <c r="L6" s="2"/>
    </row>
    <row r="7">
      <c r="A7" s="14">
        <v>5.0</v>
      </c>
      <c r="B7" s="192" t="s">
        <v>242</v>
      </c>
      <c r="C7" s="193" t="s">
        <v>38</v>
      </c>
      <c r="D7" s="68">
        <v>3100000.0</v>
      </c>
      <c r="E7" s="68">
        <v>3490000.0</v>
      </c>
      <c r="F7" s="39">
        <v>3840000.0</v>
      </c>
      <c r="G7" s="39">
        <v>4800000.0</v>
      </c>
      <c r="H7" s="21"/>
      <c r="I7" s="53">
        <f>B18-D18-D19</f>
        <v>5576026</v>
      </c>
      <c r="J7" s="2"/>
      <c r="K7" s="2"/>
      <c r="L7" s="3"/>
    </row>
    <row r="8">
      <c r="A8" s="14">
        <v>6.0</v>
      </c>
      <c r="B8" s="189" t="s">
        <v>247</v>
      </c>
      <c r="C8" s="190" t="s">
        <v>28</v>
      </c>
      <c r="D8" s="152">
        <v>1934160.0</v>
      </c>
      <c r="E8" s="19">
        <v>3491159.0</v>
      </c>
      <c r="F8" s="19"/>
      <c r="G8" s="21"/>
      <c r="H8" s="21"/>
      <c r="I8" s="55"/>
      <c r="J8" s="56"/>
      <c r="K8" s="56"/>
      <c r="L8" s="56"/>
    </row>
    <row r="9">
      <c r="A9" s="14">
        <v>7.0</v>
      </c>
      <c r="B9" s="189" t="s">
        <v>248</v>
      </c>
      <c r="C9" s="190" t="s">
        <v>36</v>
      </c>
      <c r="D9" s="19">
        <v>1618520.0</v>
      </c>
      <c r="E9" s="152"/>
      <c r="F9" s="248"/>
      <c r="G9" s="248"/>
      <c r="H9" s="19"/>
      <c r="I9" s="60"/>
    </row>
    <row r="10">
      <c r="A10" s="14">
        <v>8.0</v>
      </c>
      <c r="B10" s="189" t="s">
        <v>250</v>
      </c>
      <c r="C10" s="190" t="s">
        <v>36</v>
      </c>
      <c r="D10" s="152">
        <v>3492063.0</v>
      </c>
      <c r="E10" s="152">
        <v>3666667.0</v>
      </c>
      <c r="F10" s="19">
        <v>3841270.0</v>
      </c>
      <c r="G10" s="152"/>
      <c r="H10" s="19"/>
      <c r="I10" s="60"/>
    </row>
    <row r="11">
      <c r="A11" s="14">
        <v>9.0</v>
      </c>
      <c r="B11" s="192" t="s">
        <v>251</v>
      </c>
      <c r="C11" s="193" t="s">
        <v>36</v>
      </c>
      <c r="D11" s="68">
        <v>1250000.0</v>
      </c>
      <c r="E11" s="68">
        <v>1410000.0</v>
      </c>
      <c r="F11" s="39">
        <v>1550000.0</v>
      </c>
      <c r="G11" s="39">
        <v>1940000.0</v>
      </c>
      <c r="H11" s="19"/>
      <c r="I11" s="60"/>
    </row>
    <row r="12">
      <c r="A12" s="14">
        <v>10.0</v>
      </c>
      <c r="B12" s="189" t="s">
        <v>252</v>
      </c>
      <c r="C12" s="190" t="s">
        <v>45</v>
      </c>
      <c r="D12" s="152">
        <v>3.0689655E7</v>
      </c>
      <c r="E12" s="152">
        <v>3.3144828E7</v>
      </c>
      <c r="F12" s="152">
        <v>3.56E7</v>
      </c>
      <c r="G12" s="152">
        <v>3.8055172E7</v>
      </c>
      <c r="H12" s="19">
        <v>4.0510345E7</v>
      </c>
      <c r="I12" s="60"/>
    </row>
    <row r="13">
      <c r="A13" s="14">
        <v>11.0</v>
      </c>
      <c r="B13" s="189" t="s">
        <v>253</v>
      </c>
      <c r="C13" s="190" t="s">
        <v>45</v>
      </c>
      <c r="D13" s="152">
        <v>2.5842697E7</v>
      </c>
      <c r="E13" s="19">
        <v>2.752809E7</v>
      </c>
      <c r="F13" s="15"/>
      <c r="G13" s="21"/>
      <c r="H13" s="21"/>
      <c r="I13" s="60"/>
    </row>
    <row r="14">
      <c r="A14" s="14">
        <v>12.0</v>
      </c>
      <c r="B14" s="12" t="s">
        <v>254</v>
      </c>
      <c r="C14" s="148" t="s">
        <v>47</v>
      </c>
      <c r="D14" s="40">
        <v>1416852.0</v>
      </c>
      <c r="E14" s="26"/>
      <c r="F14" s="15"/>
      <c r="G14" s="21"/>
      <c r="H14" s="21"/>
      <c r="I14" s="60"/>
    </row>
    <row r="15">
      <c r="A15" s="249">
        <v>13.0</v>
      </c>
      <c r="B15" s="59" t="s">
        <v>256</v>
      </c>
      <c r="C15" s="44" t="s">
        <v>52</v>
      </c>
      <c r="D15" s="15">
        <v>3500000.0</v>
      </c>
      <c r="E15" s="17"/>
      <c r="F15" s="21"/>
      <c r="G15" s="21"/>
      <c r="H15" s="21"/>
      <c r="I15" s="60"/>
    </row>
    <row r="16">
      <c r="A16" s="171">
        <v>14.0</v>
      </c>
      <c r="B16" s="12" t="s">
        <v>257</v>
      </c>
      <c r="C16" s="44" t="s">
        <v>52</v>
      </c>
      <c r="D16" s="26">
        <v>7936508.0</v>
      </c>
      <c r="E16" s="26">
        <v>8333333.0</v>
      </c>
      <c r="F16" s="15">
        <v>8730159.0</v>
      </c>
      <c r="G16" s="21"/>
      <c r="H16" s="21"/>
      <c r="I16" s="60"/>
    </row>
    <row r="17">
      <c r="A17" s="73">
        <v>15.0</v>
      </c>
      <c r="B17" s="59"/>
      <c r="C17" s="44"/>
      <c r="D17" s="15"/>
      <c r="E17" s="156"/>
      <c r="F17" s="21"/>
      <c r="G17" s="21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114423974</v>
      </c>
      <c r="E18" s="80">
        <f t="shared" si="1"/>
        <v>112917927</v>
      </c>
      <c r="F18" s="80">
        <f t="shared" si="1"/>
        <v>88490785</v>
      </c>
      <c r="G18" s="80">
        <f t="shared" si="1"/>
        <v>76172922</v>
      </c>
      <c r="H18" s="80">
        <f t="shared" si="1"/>
        <v>40510345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111"/>
      <c r="B21" s="101" t="s">
        <v>64</v>
      </c>
      <c r="C21" s="89"/>
      <c r="D21" s="109" t="s">
        <v>259</v>
      </c>
      <c r="E21" s="109" t="s">
        <v>259</v>
      </c>
      <c r="F21" s="109" t="s">
        <v>259</v>
      </c>
      <c r="G21" s="109" t="s">
        <v>259</v>
      </c>
      <c r="H21" s="109" t="s">
        <v>259</v>
      </c>
      <c r="I21" s="60"/>
    </row>
    <row r="22" ht="15.75" customHeight="1">
      <c r="A22" s="111"/>
      <c r="B22" s="113" t="s">
        <v>73</v>
      </c>
      <c r="C22" s="89"/>
      <c r="D22" s="109" t="s">
        <v>260</v>
      </c>
      <c r="E22" s="109" t="s">
        <v>260</v>
      </c>
      <c r="F22" s="109" t="s">
        <v>260</v>
      </c>
      <c r="G22" s="109" t="s">
        <v>260</v>
      </c>
      <c r="H22" s="109" t="s">
        <v>260</v>
      </c>
      <c r="I22" s="60"/>
    </row>
    <row r="23" ht="15.75" customHeight="1">
      <c r="A23" s="119"/>
      <c r="B23" s="105" t="s">
        <v>75</v>
      </c>
      <c r="C23" s="119"/>
      <c r="D23" s="119"/>
      <c r="E23" s="109"/>
      <c r="F23" s="119"/>
      <c r="G23" s="109"/>
      <c r="H23" s="109"/>
      <c r="I23" s="60"/>
    </row>
    <row r="24" ht="15.75" customHeight="1">
      <c r="A24" s="124"/>
      <c r="B24" s="253"/>
      <c r="C24" s="126"/>
      <c r="D24" s="109"/>
      <c r="E24" s="109"/>
      <c r="F24" s="109"/>
      <c r="G24" s="124"/>
      <c r="H24" s="109"/>
      <c r="I24" s="138"/>
      <c r="J24" s="139"/>
      <c r="K24" s="139"/>
      <c r="L24" s="139"/>
    </row>
    <row r="25" ht="15.75" customHeight="1">
      <c r="A25" s="132"/>
      <c r="B25" s="130"/>
      <c r="C25" s="132"/>
      <c r="D25" s="132"/>
      <c r="E25" s="132"/>
      <c r="F25" s="132"/>
      <c r="G25" s="132"/>
      <c r="H25" s="132"/>
      <c r="I25" s="99"/>
      <c r="J25" s="99"/>
      <c r="K25" s="99"/>
      <c r="L25" s="99"/>
    </row>
    <row r="26" ht="15.75" customHeight="1">
      <c r="A26" s="132"/>
      <c r="B26" s="130"/>
      <c r="C26" s="132"/>
      <c r="D26" s="132"/>
      <c r="E26" s="132"/>
      <c r="F26" s="132"/>
      <c r="G26" s="132"/>
      <c r="H26" s="132"/>
      <c r="I26" s="99"/>
      <c r="J26" s="99"/>
      <c r="K26" s="99"/>
      <c r="L26" s="99"/>
    </row>
    <row r="27" ht="15.75" customHeight="1">
      <c r="A27" s="132"/>
      <c r="B27" s="132"/>
      <c r="C27" s="132"/>
      <c r="D27" s="132"/>
      <c r="E27" s="132"/>
      <c r="F27" s="132"/>
      <c r="G27" s="132"/>
      <c r="H27" s="132"/>
      <c r="I27" s="99"/>
      <c r="J27" s="99"/>
      <c r="K27" s="99"/>
      <c r="L27" s="99"/>
    </row>
    <row r="28" ht="15.75" customHeight="1">
      <c r="A28" s="132"/>
      <c r="B28" s="132"/>
      <c r="C28" s="132"/>
      <c r="D28" s="132"/>
      <c r="E28" s="132"/>
      <c r="F28" s="132"/>
      <c r="G28" s="132"/>
      <c r="H28" s="132"/>
      <c r="I28" s="99"/>
      <c r="J28" s="99"/>
      <c r="K28" s="99"/>
      <c r="L28" s="99"/>
    </row>
    <row r="29" ht="15.75" customHeight="1">
      <c r="A29" s="132"/>
      <c r="B29" s="132"/>
      <c r="C29" s="132"/>
      <c r="D29" s="132"/>
      <c r="E29" s="132"/>
      <c r="F29" s="132"/>
      <c r="G29" s="132"/>
      <c r="H29" s="132"/>
      <c r="I29" s="99"/>
      <c r="J29" s="99"/>
      <c r="K29" s="99"/>
      <c r="L29" s="99"/>
    </row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5:L5"/>
    <mergeCell ref="J3:L3"/>
    <mergeCell ref="I1:L1"/>
    <mergeCell ref="A1:H1"/>
    <mergeCell ref="I7:L7"/>
    <mergeCell ref="I6:L6"/>
    <mergeCell ref="I2:L2"/>
    <mergeCell ref="I8:L24"/>
  </mergeCells>
  <hyperlinks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2.71"/>
    <col customWidth="1" min="3" max="3" width="7.71"/>
    <col customWidth="1" min="4" max="5" width="13.29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72</v>
      </c>
      <c r="B1" s="2"/>
      <c r="C1" s="2"/>
      <c r="D1" s="2"/>
      <c r="E1" s="2"/>
      <c r="F1" s="2"/>
      <c r="G1" s="2"/>
      <c r="H1" s="3"/>
      <c r="I1" s="5" t="s">
        <v>271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272</v>
      </c>
      <c r="J2" s="2"/>
      <c r="K2" s="2"/>
      <c r="L2" s="2"/>
    </row>
    <row r="3">
      <c r="A3" s="14">
        <v>1.0</v>
      </c>
      <c r="B3" s="189" t="s">
        <v>273</v>
      </c>
      <c r="C3" s="190" t="s">
        <v>15</v>
      </c>
      <c r="D3" s="26">
        <v>8719320.0</v>
      </c>
      <c r="E3" s="15">
        <v>1.1003782E7</v>
      </c>
      <c r="F3" s="21"/>
      <c r="G3" s="21"/>
      <c r="H3" s="21"/>
      <c r="I3" s="22" t="s">
        <v>21</v>
      </c>
      <c r="J3" s="24" t="s">
        <v>274</v>
      </c>
      <c r="K3" s="2"/>
      <c r="L3" s="2"/>
    </row>
    <row r="4">
      <c r="A4" s="14">
        <v>2.0</v>
      </c>
      <c r="B4" s="12" t="s">
        <v>275</v>
      </c>
      <c r="C4" s="13" t="s">
        <v>15</v>
      </c>
      <c r="D4" s="40">
        <v>1618520.0</v>
      </c>
      <c r="E4" s="79"/>
      <c r="F4" s="21"/>
      <c r="G4" s="21"/>
      <c r="H4" s="21"/>
      <c r="I4" s="22" t="s">
        <v>25</v>
      </c>
      <c r="J4" s="24" t="s">
        <v>276</v>
      </c>
      <c r="K4" s="2"/>
      <c r="L4" s="2"/>
    </row>
    <row r="5">
      <c r="A5" s="14">
        <v>3.0</v>
      </c>
      <c r="B5" s="12" t="s">
        <v>277</v>
      </c>
      <c r="C5" s="148" t="s">
        <v>38</v>
      </c>
      <c r="D5" s="47">
        <v>1588231.0</v>
      </c>
      <c r="E5" s="75"/>
      <c r="F5" s="75"/>
      <c r="G5" s="21"/>
      <c r="H5" s="21"/>
      <c r="I5" s="22" t="s">
        <v>30</v>
      </c>
      <c r="J5" s="24" t="s">
        <v>278</v>
      </c>
      <c r="K5" s="2"/>
      <c r="L5" s="2"/>
    </row>
    <row r="6">
      <c r="A6" s="14">
        <v>4.0</v>
      </c>
      <c r="B6" s="59" t="s">
        <v>279</v>
      </c>
      <c r="C6" s="44" t="s">
        <v>38</v>
      </c>
      <c r="D6" s="47">
        <v>1588231.0</v>
      </c>
      <c r="E6" s="19"/>
      <c r="F6" s="21"/>
      <c r="G6" s="21"/>
      <c r="H6" s="21"/>
      <c r="I6" s="41" t="s">
        <v>39</v>
      </c>
      <c r="J6" s="2"/>
      <c r="K6" s="2"/>
      <c r="L6" s="2"/>
    </row>
    <row r="7">
      <c r="A7" s="14">
        <v>5.0</v>
      </c>
      <c r="B7" s="189" t="s">
        <v>280</v>
      </c>
      <c r="C7" s="190" t="s">
        <v>38</v>
      </c>
      <c r="D7" s="152">
        <v>1416852.0</v>
      </c>
      <c r="E7" s="19">
        <v>1663861.0</v>
      </c>
      <c r="F7" s="152"/>
      <c r="G7" s="152"/>
      <c r="H7" s="21"/>
      <c r="I7" s="53">
        <f>B18-D18-D19</f>
        <v>11489050</v>
      </c>
      <c r="J7" s="2"/>
      <c r="K7" s="2"/>
      <c r="L7" s="3"/>
    </row>
    <row r="8">
      <c r="A8" s="14">
        <v>6.0</v>
      </c>
      <c r="B8" s="189" t="s">
        <v>281</v>
      </c>
      <c r="C8" s="190" t="s">
        <v>38</v>
      </c>
      <c r="D8" s="260">
        <v>2.1E7</v>
      </c>
      <c r="E8" s="165">
        <v>2.1E7</v>
      </c>
      <c r="F8" s="21"/>
      <c r="G8" s="21"/>
      <c r="H8" s="21"/>
      <c r="I8" s="97"/>
      <c r="J8" s="99"/>
      <c r="K8" s="99"/>
      <c r="L8" s="99"/>
    </row>
    <row r="9">
      <c r="A9" s="14">
        <v>7.0</v>
      </c>
      <c r="B9" s="261" t="s">
        <v>282</v>
      </c>
      <c r="C9" s="262" t="s">
        <v>36</v>
      </c>
      <c r="D9" s="16">
        <v>1416852.0</v>
      </c>
      <c r="E9" s="15">
        <v>1663861.0</v>
      </c>
      <c r="F9" s="21"/>
      <c r="G9" s="21"/>
      <c r="H9" s="21"/>
      <c r="I9" s="97"/>
      <c r="J9" s="99"/>
      <c r="K9" s="99"/>
      <c r="L9" s="99"/>
    </row>
    <row r="10">
      <c r="A10" s="14">
        <v>8.0</v>
      </c>
      <c r="B10" s="59" t="s">
        <v>283</v>
      </c>
      <c r="C10" s="44" t="s">
        <v>45</v>
      </c>
      <c r="D10" s="216">
        <v>1618520.0</v>
      </c>
      <c r="E10" s="75">
        <v>1752950.0</v>
      </c>
      <c r="F10" s="222"/>
      <c r="G10" s="21"/>
      <c r="H10" s="21"/>
      <c r="I10" s="97"/>
      <c r="J10" s="99"/>
      <c r="K10" s="99"/>
      <c r="L10" s="99"/>
    </row>
    <row r="11">
      <c r="A11" s="14">
        <v>9.0</v>
      </c>
      <c r="B11" s="59" t="s">
        <v>284</v>
      </c>
      <c r="C11" s="44" t="s">
        <v>50</v>
      </c>
      <c r="D11" s="222">
        <v>2.8E7</v>
      </c>
      <c r="E11" s="222">
        <v>2.75E7</v>
      </c>
      <c r="F11" s="222">
        <v>2.7E7</v>
      </c>
      <c r="G11" s="19">
        <v>2.65E7</v>
      </c>
      <c r="H11" s="21"/>
      <c r="I11" s="97"/>
      <c r="J11" s="99"/>
      <c r="K11" s="99"/>
      <c r="L11" s="99"/>
    </row>
    <row r="12">
      <c r="A12" s="14">
        <v>10.0</v>
      </c>
      <c r="B12" s="64" t="s">
        <v>285</v>
      </c>
      <c r="C12" s="65" t="s">
        <v>47</v>
      </c>
      <c r="D12" s="71">
        <v>4900000.0</v>
      </c>
      <c r="E12" s="71">
        <v>5510000.0</v>
      </c>
      <c r="F12" s="72">
        <v>6060000.0</v>
      </c>
      <c r="G12" s="39">
        <v>8510000.0</v>
      </c>
      <c r="H12" s="21"/>
      <c r="I12" s="97"/>
      <c r="J12" s="99"/>
      <c r="K12" s="99"/>
      <c r="L12" s="99"/>
    </row>
    <row r="13">
      <c r="A13" s="147">
        <v>11.0</v>
      </c>
      <c r="B13" s="238" t="s">
        <v>286</v>
      </c>
      <c r="C13" s="264" t="s">
        <v>47</v>
      </c>
      <c r="D13" s="232">
        <v>1350000.0</v>
      </c>
      <c r="E13" s="265">
        <v>1520000.0</v>
      </c>
      <c r="F13" s="266">
        <v>1670000.0</v>
      </c>
      <c r="G13" s="39">
        <v>2090000.0</v>
      </c>
      <c r="H13" s="21"/>
      <c r="I13" s="97"/>
      <c r="J13" s="99"/>
      <c r="K13" s="99"/>
      <c r="L13" s="99"/>
    </row>
    <row r="14">
      <c r="A14" s="147">
        <v>12.0</v>
      </c>
      <c r="B14" s="228" t="s">
        <v>289</v>
      </c>
      <c r="C14" s="229" t="s">
        <v>52</v>
      </c>
      <c r="D14" s="222">
        <v>1.2093024E7</v>
      </c>
      <c r="E14" s="17">
        <v>1.2697675E7</v>
      </c>
      <c r="F14" s="17">
        <v>1.3302325E7</v>
      </c>
      <c r="G14" s="19">
        <v>1.3906976E7</v>
      </c>
      <c r="H14" s="21"/>
      <c r="I14" s="97"/>
      <c r="J14" s="99"/>
      <c r="K14" s="99"/>
      <c r="L14" s="99"/>
    </row>
    <row r="15">
      <c r="A15" s="171">
        <v>13.0</v>
      </c>
      <c r="B15" s="12" t="s">
        <v>290</v>
      </c>
      <c r="C15" s="148" t="s">
        <v>52</v>
      </c>
      <c r="D15" s="16">
        <v>1.8E7</v>
      </c>
      <c r="E15" s="16">
        <v>1.8E7</v>
      </c>
      <c r="F15" s="16">
        <v>1.8E7</v>
      </c>
      <c r="G15" s="40">
        <v>1.8E7</v>
      </c>
      <c r="H15" s="21"/>
      <c r="I15" s="97"/>
      <c r="J15" s="99"/>
      <c r="K15" s="99"/>
      <c r="L15" s="99"/>
    </row>
    <row r="16">
      <c r="A16" s="171">
        <v>14.0</v>
      </c>
      <c r="B16" s="59" t="s">
        <v>291</v>
      </c>
      <c r="C16" s="44" t="s">
        <v>52</v>
      </c>
      <c r="D16" s="16">
        <v>5201400.0</v>
      </c>
      <c r="E16" s="63">
        <v>5448840.0</v>
      </c>
      <c r="F16" s="63">
        <v>6920027.0</v>
      </c>
      <c r="G16" s="21"/>
      <c r="H16" s="21"/>
      <c r="I16" s="97"/>
      <c r="J16" s="99"/>
      <c r="K16" s="99"/>
      <c r="L16" s="99"/>
    </row>
    <row r="17">
      <c r="A17" s="73">
        <v>15.0</v>
      </c>
      <c r="B17" s="267"/>
      <c r="C17" s="148"/>
      <c r="D17" s="16"/>
      <c r="E17" s="16"/>
      <c r="F17" s="16"/>
      <c r="G17" s="40"/>
      <c r="H17" s="21"/>
      <c r="I17" s="97"/>
      <c r="J17" s="99"/>
      <c r="K17" s="99"/>
      <c r="L17" s="99"/>
    </row>
    <row r="18">
      <c r="A18" s="76"/>
      <c r="B18" s="77">
        <v>1.2E8</v>
      </c>
      <c r="C18" s="78"/>
      <c r="D18" s="80">
        <f t="shared" ref="D18:H18" si="1">SUM(D3:D17)</f>
        <v>108510950</v>
      </c>
      <c r="E18" s="80">
        <f t="shared" si="1"/>
        <v>107760969</v>
      </c>
      <c r="F18" s="80">
        <f t="shared" si="1"/>
        <v>72952352</v>
      </c>
      <c r="G18" s="80">
        <f t="shared" si="1"/>
        <v>69006976</v>
      </c>
      <c r="H18" s="80">
        <f t="shared" si="1"/>
        <v>0</v>
      </c>
      <c r="I18" s="97"/>
      <c r="J18" s="99"/>
      <c r="K18" s="99"/>
      <c r="L18" s="99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97"/>
      <c r="J19" s="99"/>
      <c r="K19" s="99"/>
      <c r="L19" s="99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97"/>
      <c r="J20" s="99"/>
      <c r="K20" s="99"/>
      <c r="L20" s="99"/>
    </row>
    <row r="21" ht="15.75" customHeight="1">
      <c r="A21" s="111"/>
      <c r="B21" s="101" t="s">
        <v>64</v>
      </c>
      <c r="C21" s="93"/>
      <c r="D21" s="219" t="s">
        <v>298</v>
      </c>
      <c r="E21" s="109" t="s">
        <v>298</v>
      </c>
      <c r="F21" s="109" t="s">
        <v>298</v>
      </c>
      <c r="G21" s="109" t="s">
        <v>298</v>
      </c>
      <c r="H21" s="109" t="s">
        <v>298</v>
      </c>
      <c r="I21" s="97"/>
      <c r="J21" s="99"/>
      <c r="K21" s="99"/>
      <c r="L21" s="99"/>
    </row>
    <row r="22" ht="15.75" customHeight="1">
      <c r="A22" s="111"/>
      <c r="B22" s="113" t="s">
        <v>73</v>
      </c>
      <c r="C22" s="89"/>
      <c r="D22" s="109" t="s">
        <v>300</v>
      </c>
      <c r="E22" s="109" t="s">
        <v>300</v>
      </c>
      <c r="F22" s="109" t="s">
        <v>300</v>
      </c>
      <c r="G22" s="109" t="s">
        <v>300</v>
      </c>
      <c r="H22" s="109" t="s">
        <v>300</v>
      </c>
      <c r="I22" s="128"/>
      <c r="J22" s="129"/>
      <c r="K22" s="129"/>
      <c r="L22" s="129"/>
    </row>
    <row r="23" ht="15.75" customHeight="1">
      <c r="A23" s="119"/>
      <c r="B23" s="105" t="s">
        <v>75</v>
      </c>
      <c r="C23" s="119"/>
      <c r="D23" s="268"/>
      <c r="E23" s="109"/>
      <c r="F23" s="170"/>
      <c r="G23" s="109"/>
      <c r="H23" s="109"/>
      <c r="I23" s="124"/>
      <c r="J23" s="126"/>
      <c r="K23" s="126"/>
      <c r="L23" s="109"/>
    </row>
    <row r="24" ht="15.75" customHeight="1">
      <c r="A24" s="124"/>
      <c r="B24" s="269" t="s">
        <v>302</v>
      </c>
      <c r="C24" s="126"/>
      <c r="D24" s="109"/>
      <c r="E24" s="124"/>
      <c r="F24" s="124"/>
      <c r="G24" s="124"/>
      <c r="H24" s="109"/>
      <c r="I24" s="124"/>
      <c r="J24" s="126"/>
      <c r="K24" s="124"/>
      <c r="L24" s="126"/>
    </row>
    <row r="25" ht="15.75" customHeight="1">
      <c r="A25" s="4"/>
      <c r="B25" s="270"/>
      <c r="C25" s="4"/>
      <c r="D25" s="109"/>
      <c r="E25" s="4"/>
      <c r="F25" s="4"/>
      <c r="G25" s="4"/>
      <c r="H25" s="4"/>
      <c r="I25" s="4"/>
      <c r="J25" s="4"/>
      <c r="K25" s="4"/>
      <c r="L25" s="4"/>
    </row>
    <row r="26" ht="15.75" customHeight="1">
      <c r="A26" s="124"/>
      <c r="B26" s="270"/>
      <c r="C26" s="126"/>
      <c r="D26" s="109"/>
      <c r="E26" s="124"/>
      <c r="F26" s="124"/>
      <c r="G26" s="124"/>
      <c r="H26" s="109"/>
      <c r="I26" s="4"/>
      <c r="J26" s="4"/>
      <c r="K26" s="4"/>
      <c r="L26" s="4"/>
    </row>
    <row r="27" ht="15.75" customHeight="1">
      <c r="A27" s="4"/>
      <c r="B27" s="270"/>
      <c r="C27" s="4"/>
      <c r="D27" s="109"/>
      <c r="E27" s="4"/>
      <c r="F27" s="4"/>
      <c r="G27" s="4"/>
      <c r="H27" s="4"/>
      <c r="I27" s="4"/>
      <c r="J27" s="4"/>
      <c r="K27" s="4"/>
      <c r="L27" s="4"/>
    </row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A1:H1"/>
    <mergeCell ref="J3:L3"/>
    <mergeCell ref="J4:L4"/>
    <mergeCell ref="J5:L5"/>
    <mergeCell ref="I7:L7"/>
    <mergeCell ref="I6:L6"/>
    <mergeCell ref="I1:L1"/>
    <mergeCell ref="I2:L2"/>
  </mergeCells>
  <hyperlinks>
    <hyperlink display="Los Brasas Interceptors" location="LISTÃO!A1" ref="A1"/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19.71"/>
    <col customWidth="1" min="3" max="3" width="7.71"/>
    <col customWidth="1" min="4" max="4" width="14.71"/>
    <col customWidth="1" min="5" max="5" width="14.57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263" t="s">
        <v>110</v>
      </c>
      <c r="B1" s="2"/>
      <c r="C1" s="2"/>
      <c r="D1" s="2"/>
      <c r="E1" s="2"/>
      <c r="F1" s="2"/>
      <c r="G1" s="2"/>
      <c r="H1" s="3"/>
      <c r="I1" s="5" t="s">
        <v>287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288</v>
      </c>
      <c r="J2" s="2"/>
      <c r="K2" s="2"/>
      <c r="L2" s="2"/>
    </row>
    <row r="3">
      <c r="A3" s="14">
        <v>1.0</v>
      </c>
      <c r="B3" s="64" t="s">
        <v>292</v>
      </c>
      <c r="C3" s="65" t="s">
        <v>15</v>
      </c>
      <c r="D3" s="26">
        <v>6273000.0</v>
      </c>
      <c r="E3" s="154">
        <v>6571800.0</v>
      </c>
      <c r="F3" s="154">
        <v>8326471.0</v>
      </c>
      <c r="G3" s="19"/>
      <c r="H3" s="21"/>
      <c r="I3" s="22" t="s">
        <v>21</v>
      </c>
      <c r="J3" s="24" t="s">
        <v>293</v>
      </c>
      <c r="K3" s="2"/>
      <c r="L3" s="2"/>
    </row>
    <row r="4">
      <c r="A4" s="14">
        <v>2.0</v>
      </c>
      <c r="B4" s="59" t="s">
        <v>294</v>
      </c>
      <c r="C4" s="44" t="s">
        <v>15</v>
      </c>
      <c r="D4" s="26">
        <v>1.6190476E7</v>
      </c>
      <c r="E4" s="152">
        <v>1.7E7</v>
      </c>
      <c r="F4" s="19">
        <v>1.7809524E7</v>
      </c>
      <c r="G4" s="21"/>
      <c r="H4" s="21"/>
      <c r="I4" s="22" t="s">
        <v>25</v>
      </c>
      <c r="J4" s="24" t="s">
        <v>295</v>
      </c>
      <c r="K4" s="2"/>
      <c r="L4" s="2"/>
    </row>
    <row r="5">
      <c r="A5" s="14">
        <v>3.0</v>
      </c>
      <c r="B5" s="64" t="s">
        <v>296</v>
      </c>
      <c r="C5" s="65" t="s">
        <v>15</v>
      </c>
      <c r="D5" s="66">
        <v>2200000.0</v>
      </c>
      <c r="E5" s="172">
        <v>2480000.0</v>
      </c>
      <c r="F5" s="39">
        <v>2720000.0</v>
      </c>
      <c r="G5" s="39">
        <v>3400000.0</v>
      </c>
      <c r="H5" s="21"/>
      <c r="I5" s="22" t="s">
        <v>30</v>
      </c>
      <c r="J5" s="24" t="s">
        <v>297</v>
      </c>
      <c r="K5" s="2"/>
      <c r="L5" s="2"/>
    </row>
    <row r="6">
      <c r="A6" s="14">
        <v>4.0</v>
      </c>
      <c r="B6" s="59" t="s">
        <v>299</v>
      </c>
      <c r="C6" s="44" t="s">
        <v>24</v>
      </c>
      <c r="D6" s="26">
        <v>1.2345679E7</v>
      </c>
      <c r="E6" s="17">
        <v>1.3333333E7</v>
      </c>
      <c r="F6" s="19">
        <v>1.4320988E7</v>
      </c>
      <c r="G6" s="21"/>
      <c r="H6" s="21"/>
      <c r="I6" s="41" t="s">
        <v>39</v>
      </c>
      <c r="J6" s="2"/>
      <c r="K6" s="2"/>
      <c r="L6" s="2"/>
    </row>
    <row r="7">
      <c r="A7" s="14">
        <v>5.0</v>
      </c>
      <c r="B7" s="12" t="s">
        <v>301</v>
      </c>
      <c r="C7" s="13" t="s">
        <v>38</v>
      </c>
      <c r="D7" s="79">
        <v>1.2926829E7</v>
      </c>
      <c r="E7" s="40">
        <v>1.3573171E7</v>
      </c>
      <c r="F7" s="222"/>
      <c r="G7" s="21"/>
      <c r="H7" s="21"/>
      <c r="I7" s="53">
        <f>B18-D18-D19</f>
        <v>650265</v>
      </c>
      <c r="J7" s="2"/>
      <c r="K7" s="2"/>
      <c r="L7" s="3"/>
    </row>
    <row r="8">
      <c r="A8" s="14">
        <v>6.0</v>
      </c>
      <c r="B8" s="12" t="s">
        <v>303</v>
      </c>
      <c r="C8" s="13" t="s">
        <v>28</v>
      </c>
      <c r="D8" s="79">
        <v>4767000.0</v>
      </c>
      <c r="E8" s="40">
        <v>5005350.0</v>
      </c>
      <c r="F8" s="222"/>
      <c r="G8" s="21"/>
      <c r="H8" s="21"/>
      <c r="I8" s="55"/>
      <c r="J8" s="55"/>
      <c r="K8" s="55"/>
      <c r="L8" s="55"/>
    </row>
    <row r="9">
      <c r="A9" s="14">
        <v>7.0</v>
      </c>
      <c r="B9" s="144" t="s">
        <v>304</v>
      </c>
      <c r="C9" s="271" t="s">
        <v>36</v>
      </c>
      <c r="D9" s="272"/>
      <c r="E9" s="15"/>
      <c r="F9" s="222"/>
      <c r="G9" s="21"/>
      <c r="H9" s="21"/>
      <c r="I9" s="55"/>
      <c r="J9" s="55"/>
      <c r="K9" s="55"/>
      <c r="L9" s="55"/>
    </row>
    <row r="10">
      <c r="A10" s="14">
        <v>8.0</v>
      </c>
      <c r="B10" s="12" t="s">
        <v>305</v>
      </c>
      <c r="C10" s="148" t="s">
        <v>45</v>
      </c>
      <c r="D10" s="260">
        <v>1.45E7</v>
      </c>
      <c r="E10" s="15">
        <v>1.45E7</v>
      </c>
      <c r="F10" s="222"/>
      <c r="G10" s="21"/>
      <c r="H10" s="21"/>
      <c r="I10" s="55"/>
      <c r="J10" s="56"/>
      <c r="K10" s="56"/>
      <c r="L10" s="56"/>
    </row>
    <row r="11">
      <c r="A11" s="14">
        <v>9.0</v>
      </c>
      <c r="B11" s="273" t="s">
        <v>306</v>
      </c>
      <c r="C11" s="224" t="s">
        <v>45</v>
      </c>
      <c r="D11" s="222"/>
      <c r="E11" s="222"/>
      <c r="F11" s="21"/>
      <c r="G11" s="21"/>
      <c r="H11" s="21"/>
      <c r="I11" s="60"/>
    </row>
    <row r="12">
      <c r="A12" s="14">
        <v>10.0</v>
      </c>
      <c r="B12" s="12" t="s">
        <v>307</v>
      </c>
      <c r="C12" s="13" t="s">
        <v>47</v>
      </c>
      <c r="D12" s="165">
        <v>2564753.0</v>
      </c>
      <c r="E12" s="15"/>
      <c r="F12" s="21"/>
      <c r="G12" s="21"/>
      <c r="H12" s="21"/>
      <c r="I12" s="60"/>
    </row>
    <row r="13">
      <c r="A13" s="14">
        <v>11.0</v>
      </c>
      <c r="B13" s="12" t="s">
        <v>308</v>
      </c>
      <c r="C13" s="13" t="s">
        <v>50</v>
      </c>
      <c r="D13" s="26">
        <v>2.89E7</v>
      </c>
      <c r="E13" s="26">
        <v>3.13E7</v>
      </c>
      <c r="F13" s="26">
        <v>3.13E7</v>
      </c>
      <c r="G13" s="15">
        <v>2.89E7</v>
      </c>
      <c r="H13" s="21"/>
      <c r="I13" s="60"/>
    </row>
    <row r="14">
      <c r="A14" s="14">
        <v>12.0</v>
      </c>
      <c r="B14" s="12" t="s">
        <v>309</v>
      </c>
      <c r="C14" s="13" t="s">
        <v>50</v>
      </c>
      <c r="D14" s="26">
        <v>5300400.0</v>
      </c>
      <c r="E14" s="15">
        <v>6731508.0</v>
      </c>
      <c r="F14" s="75"/>
      <c r="G14" s="21"/>
      <c r="H14" s="21"/>
      <c r="I14" s="60"/>
    </row>
    <row r="15">
      <c r="A15" s="14">
        <v>13.0</v>
      </c>
      <c r="B15" s="12" t="s">
        <v>310</v>
      </c>
      <c r="C15" s="13" t="s">
        <v>52</v>
      </c>
      <c r="D15" s="26">
        <v>3500000.0</v>
      </c>
      <c r="E15" s="15">
        <v>3500000.0</v>
      </c>
      <c r="F15" s="26"/>
      <c r="G15" s="15"/>
      <c r="H15" s="21"/>
      <c r="I15" s="60"/>
    </row>
    <row r="16">
      <c r="A16" s="171">
        <v>14.0</v>
      </c>
      <c r="B16" s="59" t="s">
        <v>311</v>
      </c>
      <c r="C16" s="44" t="s">
        <v>52</v>
      </c>
      <c r="D16" s="206">
        <v>9881598.0</v>
      </c>
      <c r="E16" s="17">
        <v>1.0375678E7</v>
      </c>
      <c r="F16" s="206">
        <v>9881598.0</v>
      </c>
      <c r="G16" s="207">
        <v>9821842.0</v>
      </c>
      <c r="H16" s="21"/>
      <c r="I16" s="60"/>
    </row>
    <row r="17">
      <c r="A17" s="70">
        <v>15.0</v>
      </c>
      <c r="B17" s="12"/>
      <c r="C17" s="13"/>
      <c r="D17" s="26"/>
      <c r="E17" s="26"/>
      <c r="F17" s="26"/>
      <c r="G17" s="21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119349735</v>
      </c>
      <c r="E18" s="80">
        <f t="shared" si="1"/>
        <v>124370840</v>
      </c>
      <c r="F18" s="80">
        <f t="shared" si="1"/>
        <v>84358581</v>
      </c>
      <c r="G18" s="80">
        <f t="shared" si="1"/>
        <v>42121842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/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97"/>
      <c r="J20" s="99"/>
      <c r="K20" s="99"/>
      <c r="L20" s="99"/>
    </row>
    <row r="21" ht="15.75" customHeight="1">
      <c r="A21" s="111"/>
      <c r="B21" s="101" t="s">
        <v>64</v>
      </c>
      <c r="C21" s="93"/>
      <c r="D21" s="109" t="s">
        <v>312</v>
      </c>
      <c r="E21" s="109" t="s">
        <v>313</v>
      </c>
      <c r="F21" s="109" t="s">
        <v>313</v>
      </c>
      <c r="G21" s="109" t="s">
        <v>313</v>
      </c>
      <c r="H21" s="109" t="s">
        <v>313</v>
      </c>
      <c r="I21" s="97"/>
      <c r="J21" s="99"/>
      <c r="K21" s="99"/>
      <c r="L21" s="99"/>
    </row>
    <row r="22" ht="15.75" customHeight="1">
      <c r="A22" s="111"/>
      <c r="B22" s="113" t="s">
        <v>73</v>
      </c>
      <c r="C22" s="89"/>
      <c r="D22" s="109"/>
      <c r="E22" s="109" t="s">
        <v>312</v>
      </c>
      <c r="F22" s="109" t="s">
        <v>312</v>
      </c>
      <c r="G22" s="109" t="s">
        <v>312</v>
      </c>
      <c r="H22" s="109" t="s">
        <v>312</v>
      </c>
      <c r="I22" s="97"/>
      <c r="J22" s="99"/>
      <c r="K22" s="99"/>
      <c r="L22" s="99"/>
    </row>
    <row r="23" ht="15.75" customHeight="1">
      <c r="A23" s="119"/>
      <c r="B23" s="105" t="s">
        <v>75</v>
      </c>
      <c r="C23" s="89"/>
      <c r="D23" s="109"/>
      <c r="E23" s="109"/>
      <c r="F23" s="109"/>
      <c r="G23" s="109"/>
      <c r="H23" s="109"/>
      <c r="I23" s="97"/>
      <c r="J23" s="99"/>
      <c r="K23" s="99"/>
      <c r="L23" s="99"/>
    </row>
    <row r="24" ht="15.75" customHeight="1">
      <c r="A24" s="124"/>
      <c r="B24" s="274"/>
      <c r="C24" s="119"/>
      <c r="D24" s="109"/>
      <c r="E24" s="119"/>
      <c r="F24" s="119"/>
      <c r="G24" s="119"/>
      <c r="H24" s="109"/>
      <c r="I24" s="128"/>
      <c r="J24" s="129"/>
      <c r="K24" s="129"/>
      <c r="L24" s="129"/>
    </row>
    <row r="25" ht="15.75" customHeight="1">
      <c r="A25" s="124"/>
      <c r="B25" s="274"/>
      <c r="C25" s="119"/>
      <c r="D25" s="109"/>
      <c r="E25" s="119"/>
      <c r="F25" s="119"/>
      <c r="G25" s="119"/>
      <c r="H25" s="109"/>
      <c r="I25" s="124"/>
      <c r="J25" s="109"/>
      <c r="K25" s="124"/>
      <c r="L25" s="124"/>
    </row>
    <row r="26" ht="15.75" customHeight="1">
      <c r="A26" s="132"/>
      <c r="B26" s="175"/>
      <c r="C26" s="119"/>
      <c r="D26" s="109"/>
      <c r="E26" s="119"/>
      <c r="F26" s="119"/>
      <c r="G26" s="119"/>
      <c r="H26" s="132"/>
      <c r="I26" s="132"/>
      <c r="J26" s="132"/>
      <c r="K26" s="132"/>
      <c r="L26" s="132"/>
    </row>
    <row r="27" ht="15.75" customHeight="1">
      <c r="A27" s="132"/>
      <c r="B27" s="274"/>
      <c r="C27" s="119"/>
      <c r="D27" s="135"/>
      <c r="E27" s="119"/>
      <c r="F27" s="119"/>
      <c r="G27" s="119"/>
      <c r="H27" s="132"/>
      <c r="I27" s="132"/>
      <c r="J27" s="132"/>
      <c r="K27" s="132"/>
      <c r="L27" s="132"/>
    </row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I7:L7"/>
    <mergeCell ref="I10:L19"/>
    <mergeCell ref="I1:L1"/>
    <mergeCell ref="A1:H1"/>
    <mergeCell ref="J4:L4"/>
    <mergeCell ref="J5:L5"/>
    <mergeCell ref="I6:L6"/>
    <mergeCell ref="I2:L2"/>
    <mergeCell ref="J3:L3"/>
  </mergeCells>
  <hyperlinks>
    <hyperlink display="Curitiba Pinhões" location="LISTÃO!A1" ref="A1"/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3.57"/>
    <col customWidth="1" min="3" max="3" width="8.0"/>
    <col customWidth="1" min="4" max="4" width="13.29"/>
    <col customWidth="1" min="5" max="5" width="14.0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111</v>
      </c>
      <c r="B1" s="2"/>
      <c r="C1" s="2"/>
      <c r="D1" s="2"/>
      <c r="E1" s="2"/>
      <c r="F1" s="2"/>
      <c r="G1" s="2"/>
      <c r="H1" s="3"/>
      <c r="I1" s="5" t="s">
        <v>314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315</v>
      </c>
      <c r="J2" s="2"/>
      <c r="K2" s="2"/>
      <c r="L2" s="2"/>
    </row>
    <row r="3">
      <c r="A3" s="14">
        <v>1.0</v>
      </c>
      <c r="B3" s="67" t="s">
        <v>316</v>
      </c>
      <c r="C3" s="29" t="s">
        <v>15</v>
      </c>
      <c r="D3" s="275">
        <v>3.2742E7</v>
      </c>
      <c r="E3" s="275">
        <v>3.43791E7</v>
      </c>
      <c r="F3" s="69">
        <v>3.60162E7</v>
      </c>
      <c r="G3" s="21"/>
      <c r="H3" s="21"/>
      <c r="I3" s="22" t="s">
        <v>21</v>
      </c>
      <c r="J3" s="24" t="s">
        <v>317</v>
      </c>
      <c r="K3" s="2"/>
      <c r="L3" s="2"/>
    </row>
    <row r="4" ht="15.75" customHeight="1">
      <c r="A4" s="14">
        <v>2.0</v>
      </c>
      <c r="B4" s="67" t="s">
        <v>318</v>
      </c>
      <c r="C4" s="29" t="s">
        <v>15</v>
      </c>
      <c r="D4" s="26">
        <v>800000.0</v>
      </c>
      <c r="E4" s="26">
        <v>900000.0</v>
      </c>
      <c r="F4" s="75">
        <v>990000.0</v>
      </c>
      <c r="G4" s="75">
        <v>1240000.0</v>
      </c>
      <c r="H4" s="21"/>
      <c r="I4" s="22" t="s">
        <v>25</v>
      </c>
      <c r="J4" s="24" t="s">
        <v>319</v>
      </c>
      <c r="K4" s="2"/>
      <c r="L4" s="2"/>
    </row>
    <row r="5">
      <c r="A5" s="14">
        <v>3.0</v>
      </c>
      <c r="B5" s="67" t="s">
        <v>320</v>
      </c>
      <c r="C5" s="29" t="s">
        <v>24</v>
      </c>
      <c r="D5" s="153">
        <v>4855800.0</v>
      </c>
      <c r="E5" s="69">
        <v>6176578.0</v>
      </c>
      <c r="F5" s="276"/>
      <c r="G5" s="277"/>
      <c r="H5" s="21"/>
      <c r="I5" s="22" t="s">
        <v>30</v>
      </c>
      <c r="J5" s="24" t="s">
        <v>321</v>
      </c>
      <c r="K5" s="2"/>
      <c r="L5" s="2"/>
    </row>
    <row r="6">
      <c r="A6" s="14">
        <v>4.0</v>
      </c>
      <c r="B6" s="51" t="s">
        <v>322</v>
      </c>
      <c r="C6" s="45" t="s">
        <v>38</v>
      </c>
      <c r="D6" s="278">
        <v>2564753.0</v>
      </c>
      <c r="E6" s="46"/>
      <c r="F6" s="46"/>
      <c r="G6" s="33"/>
      <c r="H6" s="21"/>
      <c r="I6" s="41" t="s">
        <v>39</v>
      </c>
      <c r="J6" s="2"/>
      <c r="K6" s="2"/>
      <c r="L6" s="2"/>
    </row>
    <row r="7">
      <c r="A7" s="14">
        <v>5.0</v>
      </c>
      <c r="B7" s="51" t="s">
        <v>323</v>
      </c>
      <c r="C7" s="45" t="s">
        <v>24</v>
      </c>
      <c r="D7" s="279">
        <v>2.7556959E7</v>
      </c>
      <c r="E7" s="278">
        <v>2.9354152E7</v>
      </c>
      <c r="F7" s="46"/>
      <c r="G7" s="46"/>
      <c r="H7" s="21"/>
      <c r="I7" s="53">
        <f>B18-D18-D19</f>
        <v>39819</v>
      </c>
      <c r="J7" s="2"/>
      <c r="K7" s="2"/>
      <c r="L7" s="3"/>
    </row>
    <row r="8">
      <c r="A8" s="14">
        <v>6.0</v>
      </c>
      <c r="B8" s="51" t="s">
        <v>324</v>
      </c>
      <c r="C8" s="45" t="s">
        <v>28</v>
      </c>
      <c r="D8" s="54">
        <v>6534829.0</v>
      </c>
      <c r="E8" s="258"/>
      <c r="F8" s="258"/>
      <c r="G8" s="32"/>
      <c r="H8" s="21"/>
      <c r="I8" s="55" t="s">
        <v>325</v>
      </c>
      <c r="J8" s="56"/>
      <c r="K8" s="56"/>
      <c r="L8" s="56"/>
    </row>
    <row r="9">
      <c r="A9" s="14">
        <v>7.0</v>
      </c>
      <c r="B9" s="51" t="s">
        <v>326</v>
      </c>
      <c r="C9" s="45" t="s">
        <v>36</v>
      </c>
      <c r="D9" s="54">
        <v>1618520.0</v>
      </c>
      <c r="E9" s="61">
        <v>1762796.0</v>
      </c>
      <c r="F9" s="46"/>
      <c r="G9" s="54"/>
      <c r="H9" s="21"/>
      <c r="I9" s="60"/>
    </row>
    <row r="10">
      <c r="A10" s="14">
        <v>8.0</v>
      </c>
      <c r="B10" s="51" t="s">
        <v>327</v>
      </c>
      <c r="C10" s="58" t="s">
        <v>47</v>
      </c>
      <c r="D10" s="81">
        <v>5806440.0</v>
      </c>
      <c r="E10" s="82">
        <v>7362566.0</v>
      </c>
      <c r="F10" s="81"/>
      <c r="G10" s="46"/>
      <c r="H10" s="21"/>
      <c r="I10" s="60"/>
    </row>
    <row r="11">
      <c r="A11" s="14">
        <v>9.0</v>
      </c>
      <c r="B11" s="59" t="s">
        <v>328</v>
      </c>
      <c r="C11" s="44" t="s">
        <v>47</v>
      </c>
      <c r="D11" s="26">
        <v>2813280.0</v>
      </c>
      <c r="E11" s="75">
        <v>4326825.0</v>
      </c>
      <c r="F11" s="280"/>
      <c r="G11" s="280"/>
      <c r="H11" s="21"/>
      <c r="I11" s="60"/>
    </row>
    <row r="12">
      <c r="A12" s="14">
        <v>10.0</v>
      </c>
      <c r="B12" s="51" t="s">
        <v>330</v>
      </c>
      <c r="C12" s="58" t="s">
        <v>52</v>
      </c>
      <c r="D12" s="46">
        <v>5697600.0</v>
      </c>
      <c r="E12" s="281">
        <v>5969040.0</v>
      </c>
      <c r="F12" s="281">
        <v>7568742.0</v>
      </c>
      <c r="G12" s="82"/>
      <c r="H12" s="21"/>
      <c r="I12" s="60"/>
    </row>
    <row r="13">
      <c r="A13" s="14">
        <v>11.0</v>
      </c>
      <c r="B13" s="51" t="s">
        <v>331</v>
      </c>
      <c r="C13" s="58" t="s">
        <v>52</v>
      </c>
      <c r="D13" s="81">
        <v>2.727E7</v>
      </c>
      <c r="E13" s="81">
        <v>2.929E7</v>
      </c>
      <c r="F13" s="81">
        <v>3.131E7</v>
      </c>
      <c r="G13" s="82">
        <v>3.333E7</v>
      </c>
      <c r="H13" s="21"/>
      <c r="I13" s="60"/>
    </row>
    <row r="14">
      <c r="A14" s="14">
        <v>12.0</v>
      </c>
      <c r="B14" s="35" t="s">
        <v>332</v>
      </c>
      <c r="C14" s="282" t="s">
        <v>52</v>
      </c>
      <c r="D14" s="283">
        <v>1700000.0</v>
      </c>
      <c r="E14" s="283">
        <v>1910000.0</v>
      </c>
      <c r="F14" s="285">
        <v>2100000.0</v>
      </c>
      <c r="G14" s="285">
        <v>2630000.0</v>
      </c>
      <c r="H14" s="21"/>
      <c r="I14" s="60"/>
    </row>
    <row r="15">
      <c r="A15" s="70">
        <v>13.0</v>
      </c>
      <c r="B15" s="51"/>
      <c r="C15" s="58"/>
      <c r="D15" s="46"/>
      <c r="E15" s="281"/>
      <c r="F15" s="281"/>
      <c r="G15" s="47"/>
      <c r="H15" s="21"/>
      <c r="I15" s="60"/>
    </row>
    <row r="16">
      <c r="A16" s="73">
        <v>14.0</v>
      </c>
      <c r="B16" s="228"/>
      <c r="C16" s="224"/>
      <c r="D16" s="260"/>
      <c r="E16" s="165"/>
      <c r="F16" s="21"/>
      <c r="G16" s="21"/>
      <c r="H16" s="21"/>
      <c r="I16" s="60"/>
    </row>
    <row r="17">
      <c r="A17" s="73">
        <v>15.0</v>
      </c>
      <c r="B17" s="286"/>
      <c r="C17" s="13"/>
      <c r="D17" s="84"/>
      <c r="E17" s="84"/>
      <c r="F17" s="21"/>
      <c r="G17" s="21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119960181</v>
      </c>
      <c r="E18" s="80">
        <f t="shared" si="1"/>
        <v>121431057</v>
      </c>
      <c r="F18" s="80">
        <f t="shared" si="1"/>
        <v>77984942</v>
      </c>
      <c r="G18" s="80">
        <f t="shared" si="1"/>
        <v>37200000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>
        <v>0.0</v>
      </c>
      <c r="E19" s="177">
        <v>354206.0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89"/>
      <c r="B21" s="101" t="s">
        <v>64</v>
      </c>
      <c r="C21" s="93"/>
      <c r="D21" s="287" t="s">
        <v>148</v>
      </c>
      <c r="E21" s="109" t="s">
        <v>342</v>
      </c>
      <c r="F21" s="109" t="s">
        <v>342</v>
      </c>
      <c r="G21" s="109" t="s">
        <v>342</v>
      </c>
      <c r="H21" s="109" t="s">
        <v>342</v>
      </c>
      <c r="I21" s="60"/>
    </row>
    <row r="22" ht="15.75" customHeight="1">
      <c r="A22" s="111"/>
      <c r="B22" s="113" t="s">
        <v>73</v>
      </c>
      <c r="C22" s="89"/>
      <c r="D22" s="109" t="s">
        <v>343</v>
      </c>
      <c r="E22" s="109"/>
      <c r="F22" s="109" t="s">
        <v>343</v>
      </c>
      <c r="G22" s="109" t="s">
        <v>343</v>
      </c>
      <c r="H22" s="109" t="s">
        <v>343</v>
      </c>
      <c r="I22" s="60"/>
    </row>
    <row r="23" ht="15.75" customHeight="1">
      <c r="A23" s="111"/>
      <c r="B23" s="105" t="s">
        <v>75</v>
      </c>
      <c r="C23" s="89"/>
      <c r="D23" s="240"/>
      <c r="E23" s="109"/>
      <c r="F23" s="109"/>
      <c r="G23" s="109"/>
      <c r="H23" s="109"/>
      <c r="I23" s="60"/>
    </row>
    <row r="24" ht="15.75" customHeight="1">
      <c r="A24" s="119"/>
      <c r="B24" s="119"/>
      <c r="C24" s="119"/>
      <c r="D24" s="109"/>
      <c r="E24" s="119"/>
      <c r="F24" s="119"/>
      <c r="G24" s="109"/>
      <c r="H24" s="109"/>
      <c r="I24" s="138"/>
      <c r="J24" s="139"/>
      <c r="K24" s="139"/>
      <c r="L24" s="139"/>
    </row>
    <row r="25" ht="15.75" customHeight="1">
      <c r="A25" s="124"/>
      <c r="B25" s="175"/>
      <c r="C25" s="126"/>
      <c r="D25" s="109"/>
      <c r="E25" s="124"/>
      <c r="F25" s="124"/>
      <c r="G25" s="124"/>
      <c r="H25" s="109"/>
      <c r="I25" s="124"/>
      <c r="J25" s="124"/>
      <c r="K25" s="124"/>
      <c r="L25" s="124"/>
    </row>
    <row r="26" ht="15.75" customHeight="1">
      <c r="A26" s="132"/>
      <c r="B26" s="130"/>
      <c r="C26" s="132"/>
      <c r="D26" s="132"/>
      <c r="E26" s="132"/>
      <c r="F26" s="132"/>
      <c r="G26" s="132"/>
      <c r="H26" s="132"/>
      <c r="I26" s="132"/>
      <c r="J26" s="132"/>
      <c r="K26" s="132"/>
      <c r="L26" s="132"/>
    </row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3:L3"/>
    <mergeCell ref="J5:L5"/>
    <mergeCell ref="I7:L7"/>
    <mergeCell ref="I6:L6"/>
    <mergeCell ref="I1:L1"/>
    <mergeCell ref="A1:H1"/>
    <mergeCell ref="I2:L2"/>
    <mergeCell ref="I8:L24"/>
  </mergeCells>
  <hyperlinks>
    <hyperlink display="Brasília Corrupts" location="LISTÃO!A1" ref="A1"/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5.29"/>
    <col customWidth="1" min="3" max="3" width="8.0"/>
    <col customWidth="1" min="4" max="4" width="13.43"/>
    <col customWidth="1" min="5" max="5" width="13.86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113</v>
      </c>
      <c r="B1" s="2"/>
      <c r="C1" s="2"/>
      <c r="D1" s="2"/>
      <c r="E1" s="2"/>
      <c r="F1" s="2"/>
      <c r="G1" s="2"/>
      <c r="H1" s="3"/>
      <c r="I1" s="5" t="s">
        <v>329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333</v>
      </c>
      <c r="J2" s="2"/>
      <c r="K2" s="2"/>
      <c r="L2" s="2"/>
    </row>
    <row r="3">
      <c r="A3" s="14">
        <v>1.0</v>
      </c>
      <c r="B3" s="284" t="s">
        <v>334</v>
      </c>
      <c r="C3" s="13" t="s">
        <v>15</v>
      </c>
      <c r="D3" s="19">
        <v>2320044.0</v>
      </c>
      <c r="E3" s="152"/>
      <c r="F3" s="152"/>
      <c r="G3" s="19"/>
      <c r="H3" s="21"/>
      <c r="I3" s="22" t="s">
        <v>21</v>
      </c>
      <c r="J3" s="24" t="s">
        <v>335</v>
      </c>
      <c r="K3" s="2"/>
      <c r="L3" s="2"/>
    </row>
    <row r="4">
      <c r="A4" s="14">
        <v>2.0</v>
      </c>
      <c r="B4" s="59" t="s">
        <v>336</v>
      </c>
      <c r="C4" s="13" t="s">
        <v>15</v>
      </c>
      <c r="D4" s="26">
        <v>8000000.0</v>
      </c>
      <c r="E4" s="15">
        <v>8000000.0</v>
      </c>
      <c r="F4" s="154"/>
      <c r="G4" s="21"/>
      <c r="H4" s="21"/>
      <c r="I4" s="22" t="s">
        <v>34</v>
      </c>
      <c r="J4" s="24" t="s">
        <v>337</v>
      </c>
      <c r="K4" s="2"/>
      <c r="L4" s="2"/>
    </row>
    <row r="5">
      <c r="A5" s="14">
        <v>3.0</v>
      </c>
      <c r="B5" s="12" t="s">
        <v>338</v>
      </c>
      <c r="C5" s="224" t="s">
        <v>24</v>
      </c>
      <c r="D5" s="216">
        <v>2.0E7</v>
      </c>
      <c r="E5" s="152">
        <v>2.07E7</v>
      </c>
      <c r="F5" s="152">
        <v>2.17E7</v>
      </c>
      <c r="G5" s="19">
        <v>2.26E7</v>
      </c>
      <c r="H5" s="21"/>
      <c r="I5" s="22" t="s">
        <v>30</v>
      </c>
      <c r="J5" s="24" t="s">
        <v>339</v>
      </c>
      <c r="K5" s="2"/>
      <c r="L5" s="2"/>
    </row>
    <row r="6">
      <c r="A6" s="14">
        <v>4.0</v>
      </c>
      <c r="B6" s="12" t="s">
        <v>340</v>
      </c>
      <c r="C6" s="148" t="s">
        <v>38</v>
      </c>
      <c r="D6" s="15">
        <v>1723050.0</v>
      </c>
      <c r="E6" s="152"/>
      <c r="F6" s="152"/>
      <c r="G6" s="19"/>
      <c r="H6" s="21"/>
      <c r="I6" s="41" t="s">
        <v>39</v>
      </c>
      <c r="J6" s="2"/>
      <c r="K6" s="2"/>
      <c r="L6" s="2"/>
    </row>
    <row r="7">
      <c r="A7" s="14">
        <v>5.0</v>
      </c>
      <c r="B7" s="59" t="s">
        <v>341</v>
      </c>
      <c r="C7" s="13" t="s">
        <v>28</v>
      </c>
      <c r="D7" s="260">
        <v>4000000.0</v>
      </c>
      <c r="E7" s="165">
        <v>4200000.0</v>
      </c>
      <c r="F7" s="21"/>
      <c r="G7" s="21"/>
      <c r="H7" s="21"/>
      <c r="I7" s="53">
        <f>B18-D18-D19</f>
        <v>2920356</v>
      </c>
      <c r="J7" s="2"/>
      <c r="K7" s="2"/>
      <c r="L7" s="3"/>
    </row>
    <row r="8">
      <c r="A8" s="14">
        <v>6.0</v>
      </c>
      <c r="B8" s="12" t="s">
        <v>345</v>
      </c>
      <c r="C8" s="13" t="s">
        <v>28</v>
      </c>
      <c r="D8" s="26">
        <v>1618520.0</v>
      </c>
      <c r="E8" s="260"/>
      <c r="F8" s="165"/>
      <c r="G8" s="21"/>
      <c r="H8" s="21"/>
      <c r="I8" s="55"/>
      <c r="J8" s="56"/>
      <c r="K8" s="56"/>
      <c r="L8" s="56"/>
    </row>
    <row r="9">
      <c r="A9" s="14">
        <v>7.0</v>
      </c>
      <c r="B9" s="64" t="s">
        <v>348</v>
      </c>
      <c r="C9" s="145" t="s">
        <v>36</v>
      </c>
      <c r="D9" s="146">
        <v>4500000.0</v>
      </c>
      <c r="E9" s="146">
        <v>5060000.0</v>
      </c>
      <c r="F9" s="289">
        <v>5570000.0</v>
      </c>
      <c r="G9" s="289">
        <v>6960000.0</v>
      </c>
      <c r="H9" s="21"/>
      <c r="I9" s="60"/>
    </row>
    <row r="10">
      <c r="A10" s="14">
        <v>8.0</v>
      </c>
      <c r="B10" s="28" t="s">
        <v>352</v>
      </c>
      <c r="C10" s="290" t="s">
        <v>45</v>
      </c>
      <c r="D10" s="153">
        <v>1.1954546E7</v>
      </c>
      <c r="E10" s="69">
        <v>1.0863637E7</v>
      </c>
      <c r="F10" s="165"/>
      <c r="G10" s="21"/>
      <c r="H10" s="21"/>
      <c r="I10" s="60"/>
    </row>
    <row r="11">
      <c r="A11" s="14">
        <v>9.0</v>
      </c>
      <c r="B11" s="67" t="s">
        <v>354</v>
      </c>
      <c r="C11" s="29" t="s">
        <v>47</v>
      </c>
      <c r="D11" s="153">
        <v>2550000.0</v>
      </c>
      <c r="E11" s="153">
        <v>2870000.0</v>
      </c>
      <c r="F11" s="194">
        <v>3160000.0</v>
      </c>
      <c r="G11" s="194">
        <v>3940000.0</v>
      </c>
      <c r="H11" s="21"/>
      <c r="I11" s="60"/>
    </row>
    <row r="12">
      <c r="A12" s="14">
        <v>10.0</v>
      </c>
      <c r="B12" s="59" t="s">
        <v>355</v>
      </c>
      <c r="C12" s="44" t="s">
        <v>47</v>
      </c>
      <c r="D12" s="16">
        <v>3.4234964E7</v>
      </c>
      <c r="E12" s="40">
        <v>3.6595996E7</v>
      </c>
      <c r="F12" s="40"/>
      <c r="G12" s="21"/>
      <c r="H12" s="21"/>
      <c r="I12" s="60"/>
    </row>
    <row r="13">
      <c r="A13" s="14">
        <v>11.0</v>
      </c>
      <c r="B13" s="42" t="s">
        <v>356</v>
      </c>
      <c r="C13" s="293" t="s">
        <v>50</v>
      </c>
      <c r="D13" s="152">
        <v>1.8E7</v>
      </c>
      <c r="E13" s="26">
        <v>1.89E7</v>
      </c>
      <c r="F13" s="15">
        <v>1.98E7</v>
      </c>
      <c r="G13" s="21"/>
      <c r="H13" s="21"/>
      <c r="I13" s="60"/>
    </row>
    <row r="14">
      <c r="A14" s="14">
        <v>12.0</v>
      </c>
      <c r="B14" s="59" t="s">
        <v>359</v>
      </c>
      <c r="C14" s="44" t="s">
        <v>50</v>
      </c>
      <c r="D14" s="40">
        <v>1618520.0</v>
      </c>
      <c r="E14" s="26"/>
      <c r="F14" s="15"/>
      <c r="G14" s="15"/>
      <c r="H14" s="21"/>
      <c r="I14" s="60"/>
    </row>
    <row r="15">
      <c r="A15" s="70">
        <v>13.0</v>
      </c>
      <c r="B15" s="42" t="s">
        <v>360</v>
      </c>
      <c r="C15" s="293" t="s">
        <v>52</v>
      </c>
      <c r="D15" s="19">
        <v>4160000.0</v>
      </c>
      <c r="E15" s="152"/>
      <c r="F15" s="152"/>
      <c r="G15" s="19"/>
      <c r="H15" s="21"/>
      <c r="I15" s="60"/>
    </row>
    <row r="16">
      <c r="A16" s="73">
        <v>14.0</v>
      </c>
      <c r="B16" s="64" t="s">
        <v>362</v>
      </c>
      <c r="C16" s="145" t="s">
        <v>52</v>
      </c>
      <c r="D16" s="66">
        <v>2400000.0</v>
      </c>
      <c r="E16" s="66">
        <v>2700000.0</v>
      </c>
      <c r="F16" s="191">
        <v>2970000.0</v>
      </c>
      <c r="G16" s="191">
        <v>3710000.0</v>
      </c>
      <c r="H16" s="21"/>
      <c r="I16" s="60"/>
    </row>
    <row r="17">
      <c r="A17" s="73">
        <v>15.0</v>
      </c>
      <c r="B17" s="64"/>
      <c r="C17" s="145"/>
      <c r="D17" s="66"/>
      <c r="E17" s="66"/>
      <c r="F17" s="191"/>
      <c r="G17" s="191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117079644</v>
      </c>
      <c r="E18" s="80">
        <f t="shared" si="1"/>
        <v>109889633</v>
      </c>
      <c r="F18" s="80">
        <f t="shared" si="1"/>
        <v>53200000</v>
      </c>
      <c r="G18" s="80">
        <f t="shared" si="1"/>
        <v>37210000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89"/>
      <c r="B21" s="101" t="s">
        <v>64</v>
      </c>
      <c r="C21" s="93"/>
      <c r="D21" s="105" t="s">
        <v>365</v>
      </c>
      <c r="E21" s="109" t="s">
        <v>366</v>
      </c>
      <c r="F21" s="109" t="s">
        <v>365</v>
      </c>
      <c r="G21" s="109" t="s">
        <v>365</v>
      </c>
      <c r="H21" s="109" t="s">
        <v>365</v>
      </c>
      <c r="I21" s="60"/>
    </row>
    <row r="22" ht="15.75" customHeight="1">
      <c r="A22" s="111"/>
      <c r="B22" s="113" t="s">
        <v>73</v>
      </c>
      <c r="C22" s="89"/>
      <c r="D22" s="109" t="s">
        <v>366</v>
      </c>
      <c r="E22" s="117" t="s">
        <v>367</v>
      </c>
      <c r="F22" s="109" t="s">
        <v>366</v>
      </c>
      <c r="G22" s="109" t="s">
        <v>366</v>
      </c>
      <c r="H22" s="109" t="s">
        <v>366</v>
      </c>
      <c r="I22" s="60"/>
    </row>
    <row r="23" ht="15.75" customHeight="1">
      <c r="A23" s="111"/>
      <c r="B23" s="105" t="s">
        <v>75</v>
      </c>
      <c r="C23" s="89"/>
      <c r="D23" s="109"/>
      <c r="E23" s="295"/>
      <c r="F23" s="117"/>
      <c r="G23" s="109"/>
      <c r="H23" s="109"/>
      <c r="I23" s="60"/>
    </row>
    <row r="24" ht="15.75" customHeight="1">
      <c r="A24" s="119"/>
      <c r="B24" s="119"/>
      <c r="C24" s="119"/>
      <c r="D24" s="109"/>
      <c r="E24" s="109"/>
      <c r="F24" s="122"/>
      <c r="G24" s="109"/>
      <c r="H24" s="109"/>
      <c r="I24" s="138"/>
      <c r="J24" s="139"/>
      <c r="K24" s="139"/>
      <c r="L24" s="139"/>
    </row>
    <row r="25" ht="15.75" customHeight="1">
      <c r="A25" s="124"/>
      <c r="B25" s="175"/>
      <c r="C25" s="126"/>
      <c r="D25" s="109"/>
      <c r="E25" s="124"/>
      <c r="F25" s="124"/>
      <c r="G25" s="109"/>
      <c r="H25" s="109"/>
      <c r="I25" s="124"/>
      <c r="J25" s="124"/>
      <c r="K25" s="298"/>
      <c r="L25" s="236"/>
    </row>
    <row r="26" ht="15.75" customHeight="1">
      <c r="A26" s="124"/>
      <c r="B26" s="175"/>
      <c r="C26" s="126"/>
      <c r="D26" s="109"/>
      <c r="E26" s="109"/>
      <c r="F26" s="124"/>
      <c r="G26" s="126"/>
      <c r="H26" s="126"/>
      <c r="I26" s="126"/>
      <c r="J26" s="126"/>
      <c r="K26" s="109"/>
      <c r="L26" s="124"/>
    </row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3:L3"/>
    <mergeCell ref="J5:L5"/>
    <mergeCell ref="I7:L7"/>
    <mergeCell ref="I6:L6"/>
    <mergeCell ref="I8:L24"/>
    <mergeCell ref="I1:L1"/>
    <mergeCell ref="A1:H1"/>
    <mergeCell ref="I2:L2"/>
  </mergeCells>
  <hyperlinks>
    <hyperlink display="M. R. Lakers" location="LISTÃO!A1" ref="A1"/>
  </hyperlinks>
  <printOptions/>
  <pageMargins bottom="0.787401575" footer="0.0" header="0.0" left="0.511811024" right="0.511811024" top="0.787401575"/>
  <pageSetup orientation="landscape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3.0"/>
    <col customWidth="1" min="3" max="3" width="7.71"/>
    <col customWidth="1" min="4" max="4" width="13.29"/>
    <col customWidth="1" min="5" max="5" width="13.57"/>
    <col customWidth="1" min="6" max="6" width="13.71"/>
    <col customWidth="1" min="7" max="7" width="13.14"/>
    <col customWidth="1" min="8" max="8" width="13.0"/>
    <col customWidth="1" min="9" max="9" width="10.43"/>
    <col customWidth="1" min="10" max="10" width="17.71"/>
    <col customWidth="1" min="11" max="12" width="9.29"/>
  </cols>
  <sheetData>
    <row r="1" ht="30.0" customHeight="1">
      <c r="A1" s="142" t="s">
        <v>115</v>
      </c>
      <c r="B1" s="2"/>
      <c r="C1" s="2"/>
      <c r="D1" s="2"/>
      <c r="E1" s="2"/>
      <c r="F1" s="2"/>
      <c r="G1" s="2"/>
      <c r="H1" s="3"/>
      <c r="I1" s="5" t="s">
        <v>344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346</v>
      </c>
      <c r="J2" s="2"/>
      <c r="K2" s="2"/>
      <c r="L2" s="2"/>
    </row>
    <row r="3">
      <c r="A3" s="14">
        <v>1.0</v>
      </c>
      <c r="B3" s="67" t="s">
        <v>347</v>
      </c>
      <c r="C3" s="29" t="s">
        <v>15</v>
      </c>
      <c r="D3" s="69">
        <v>3.2511623E7</v>
      </c>
      <c r="E3" s="216"/>
      <c r="F3" s="15"/>
      <c r="G3" s="288"/>
      <c r="H3" s="288"/>
      <c r="I3" s="22" t="s">
        <v>21</v>
      </c>
      <c r="J3" s="24" t="s">
        <v>349</v>
      </c>
      <c r="K3" s="2"/>
      <c r="L3" s="2"/>
    </row>
    <row r="4">
      <c r="A4" s="14">
        <v>2.0</v>
      </c>
      <c r="B4" s="12" t="s">
        <v>350</v>
      </c>
      <c r="C4" s="13" t="s">
        <v>15</v>
      </c>
      <c r="D4" s="15">
        <v>893310.0</v>
      </c>
      <c r="E4" s="68"/>
      <c r="F4" s="39"/>
      <c r="G4" s="39"/>
      <c r="H4" s="288"/>
      <c r="I4" s="22" t="s">
        <v>25</v>
      </c>
      <c r="J4" s="24" t="s">
        <v>351</v>
      </c>
      <c r="K4" s="2"/>
      <c r="L4" s="2"/>
    </row>
    <row r="5">
      <c r="A5" s="14">
        <v>3.0</v>
      </c>
      <c r="B5" s="59" t="s">
        <v>353</v>
      </c>
      <c r="C5" s="44" t="s">
        <v>15</v>
      </c>
      <c r="D5" s="40">
        <v>1.9E7</v>
      </c>
      <c r="E5" s="291"/>
      <c r="F5" s="291"/>
      <c r="G5" s="291"/>
      <c r="H5" s="292"/>
      <c r="I5" s="22" t="s">
        <v>30</v>
      </c>
      <c r="J5" s="24" t="s">
        <v>357</v>
      </c>
      <c r="K5" s="2"/>
      <c r="L5" s="2"/>
    </row>
    <row r="6">
      <c r="A6" s="14">
        <v>4.0</v>
      </c>
      <c r="B6" s="12" t="s">
        <v>358</v>
      </c>
      <c r="C6" s="13" t="s">
        <v>28</v>
      </c>
      <c r="D6" s="26">
        <v>1416852.0</v>
      </c>
      <c r="E6" s="165">
        <v>1663861.0</v>
      </c>
      <c r="F6" s="19"/>
      <c r="G6" s="291"/>
      <c r="H6" s="292"/>
      <c r="I6" s="41" t="s">
        <v>39</v>
      </c>
      <c r="J6" s="2"/>
      <c r="K6" s="2"/>
      <c r="L6" s="2"/>
    </row>
    <row r="7">
      <c r="A7" s="14">
        <v>5.0</v>
      </c>
      <c r="B7" s="43" t="s">
        <v>361</v>
      </c>
      <c r="C7" s="45" t="s">
        <v>28</v>
      </c>
      <c r="D7" s="54">
        <v>5718000.0</v>
      </c>
      <c r="E7" s="62"/>
      <c r="F7" s="62"/>
      <c r="G7" s="222"/>
      <c r="H7" s="288"/>
      <c r="I7" s="53">
        <f>B18-D18-D19</f>
        <v>15101762</v>
      </c>
      <c r="J7" s="2"/>
      <c r="K7" s="2"/>
      <c r="L7" s="3"/>
    </row>
    <row r="8">
      <c r="A8" s="14">
        <v>6.0</v>
      </c>
      <c r="B8" s="192" t="s">
        <v>363</v>
      </c>
      <c r="C8" s="193" t="s">
        <v>36</v>
      </c>
      <c r="D8" s="232">
        <v>1550000.0</v>
      </c>
      <c r="E8" s="232">
        <v>1740000.0</v>
      </c>
      <c r="F8" s="257">
        <v>1920000.0</v>
      </c>
      <c r="G8" s="257">
        <v>2400000.0</v>
      </c>
      <c r="H8" s="288"/>
      <c r="I8" s="55"/>
      <c r="J8" s="56"/>
      <c r="K8" s="56"/>
      <c r="L8" s="56"/>
    </row>
    <row r="9">
      <c r="A9" s="14">
        <v>7.0</v>
      </c>
      <c r="B9" s="64" t="s">
        <v>364</v>
      </c>
      <c r="C9" s="65" t="s">
        <v>36</v>
      </c>
      <c r="D9" s="294">
        <v>1250000.0</v>
      </c>
      <c r="E9" s="232">
        <v>1410000.0</v>
      </c>
      <c r="F9" s="257">
        <v>1550000.0</v>
      </c>
      <c r="G9" s="257">
        <v>1940000.0</v>
      </c>
      <c r="H9" s="288"/>
      <c r="I9" s="60"/>
    </row>
    <row r="10">
      <c r="A10" s="14">
        <v>8.0</v>
      </c>
      <c r="B10" s="59" t="s">
        <v>368</v>
      </c>
      <c r="C10" s="44" t="s">
        <v>45</v>
      </c>
      <c r="D10" s="40">
        <v>7815533.0</v>
      </c>
      <c r="E10" s="232"/>
      <c r="F10" s="257"/>
      <c r="G10" s="257"/>
      <c r="H10" s="288"/>
      <c r="I10" s="60"/>
    </row>
    <row r="11">
      <c r="A11" s="14">
        <v>9.0</v>
      </c>
      <c r="B11" s="189" t="s">
        <v>369</v>
      </c>
      <c r="C11" s="190" t="s">
        <v>45</v>
      </c>
      <c r="D11" s="222">
        <v>3755400.0</v>
      </c>
      <c r="E11" s="62">
        <v>3934320.0</v>
      </c>
      <c r="F11" s="62">
        <v>5421493.0</v>
      </c>
      <c r="G11" s="296"/>
      <c r="H11" s="288"/>
      <c r="I11" s="60"/>
    </row>
    <row r="12">
      <c r="A12" s="14">
        <v>10.0</v>
      </c>
      <c r="B12" s="228" t="s">
        <v>370</v>
      </c>
      <c r="C12" s="229" t="s">
        <v>52</v>
      </c>
      <c r="D12" s="297">
        <v>1937520.0</v>
      </c>
      <c r="E12" s="299">
        <v>2029920.0</v>
      </c>
      <c r="F12" s="62">
        <v>3661976.0</v>
      </c>
      <c r="G12" s="16"/>
      <c r="H12" s="40"/>
      <c r="I12" s="60"/>
    </row>
    <row r="13">
      <c r="A13" s="14">
        <v>11.0</v>
      </c>
      <c r="B13" s="144" t="s">
        <v>373</v>
      </c>
      <c r="C13" s="271" t="s">
        <v>52</v>
      </c>
      <c r="D13" s="71">
        <v>1800000.0</v>
      </c>
      <c r="E13" s="71">
        <v>2030000.0</v>
      </c>
      <c r="F13" s="72">
        <v>2230000.0</v>
      </c>
      <c r="G13" s="72">
        <v>2780000.0</v>
      </c>
      <c r="H13" s="40"/>
      <c r="I13" s="60"/>
    </row>
    <row r="14">
      <c r="A14" s="14">
        <v>12.0</v>
      </c>
      <c r="B14" s="144" t="s">
        <v>375</v>
      </c>
      <c r="C14" s="271" t="s">
        <v>52</v>
      </c>
      <c r="D14" s="16">
        <v>2.725E7</v>
      </c>
      <c r="E14" s="16">
        <v>2.943E7</v>
      </c>
      <c r="F14" s="16">
        <v>3.161E7</v>
      </c>
      <c r="G14" s="16">
        <v>3.379E7</v>
      </c>
      <c r="H14" s="40">
        <v>3.597E7</v>
      </c>
      <c r="I14" s="60"/>
    </row>
    <row r="15">
      <c r="A15" s="70">
        <v>13.0</v>
      </c>
      <c r="B15" s="144"/>
      <c r="C15" s="271"/>
      <c r="D15" s="16"/>
      <c r="E15" s="16"/>
      <c r="F15" s="16"/>
      <c r="G15" s="16"/>
      <c r="H15" s="40"/>
      <c r="I15" s="60"/>
    </row>
    <row r="16">
      <c r="A16" s="171">
        <v>14.0</v>
      </c>
      <c r="B16" s="144"/>
      <c r="C16" s="271"/>
      <c r="D16" s="16"/>
      <c r="E16" s="16"/>
      <c r="F16" s="16"/>
      <c r="G16" s="16"/>
      <c r="H16" s="40"/>
      <c r="I16" s="60"/>
    </row>
    <row r="17">
      <c r="A17" s="73">
        <v>15.0</v>
      </c>
      <c r="B17" s="59"/>
      <c r="C17" s="44"/>
      <c r="D17" s="40"/>
      <c r="E17" s="299"/>
      <c r="F17" s="62"/>
      <c r="G17" s="296"/>
      <c r="H17" s="288"/>
      <c r="I17" s="60"/>
    </row>
    <row r="18">
      <c r="A18" s="76"/>
      <c r="B18" s="77">
        <v>1.2E8</v>
      </c>
      <c r="C18" s="78"/>
      <c r="D18" s="80">
        <f t="shared" ref="D18:H18" si="1">SUM(D3:D17)</f>
        <v>104898238</v>
      </c>
      <c r="E18" s="80">
        <f t="shared" si="1"/>
        <v>42238101</v>
      </c>
      <c r="F18" s="80">
        <f t="shared" si="1"/>
        <v>46393469</v>
      </c>
      <c r="G18" s="80">
        <f t="shared" si="1"/>
        <v>40910000</v>
      </c>
      <c r="H18" s="80">
        <f t="shared" si="1"/>
        <v>35970000</v>
      </c>
      <c r="I18" s="60"/>
    </row>
    <row r="19">
      <c r="A19" s="83"/>
      <c r="B19" s="85"/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89"/>
      <c r="B21" s="101" t="s">
        <v>64</v>
      </c>
      <c r="C21" s="93"/>
      <c r="D21" s="109" t="s">
        <v>383</v>
      </c>
      <c r="E21" s="109" t="s">
        <v>383</v>
      </c>
      <c r="F21" s="109" t="s">
        <v>383</v>
      </c>
      <c r="G21" s="109" t="s">
        <v>383</v>
      </c>
      <c r="H21" s="109" t="s">
        <v>383</v>
      </c>
      <c r="I21" s="60"/>
    </row>
    <row r="22" ht="15.75" customHeight="1">
      <c r="A22" s="111"/>
      <c r="B22" s="113" t="s">
        <v>73</v>
      </c>
      <c r="C22" s="89"/>
      <c r="D22" s="240" t="s">
        <v>384</v>
      </c>
      <c r="E22" s="109" t="s">
        <v>224</v>
      </c>
      <c r="F22" s="109" t="s">
        <v>224</v>
      </c>
      <c r="G22" s="109" t="s">
        <v>224</v>
      </c>
      <c r="H22" s="109" t="s">
        <v>224</v>
      </c>
      <c r="I22" s="60"/>
    </row>
    <row r="23" ht="15.75" customHeight="1">
      <c r="A23" s="111"/>
      <c r="B23" s="105" t="s">
        <v>75</v>
      </c>
      <c r="C23" s="89"/>
      <c r="D23" s="300" t="s">
        <v>225</v>
      </c>
      <c r="E23" s="109" t="s">
        <v>343</v>
      </c>
      <c r="F23" s="109"/>
      <c r="G23" s="109"/>
      <c r="H23" s="109"/>
      <c r="I23" s="60"/>
    </row>
    <row r="24" ht="15.75" customHeight="1">
      <c r="A24" s="301"/>
      <c r="B24" s="303"/>
      <c r="C24" s="301"/>
      <c r="D24" s="109" t="s">
        <v>342</v>
      </c>
      <c r="E24" s="301"/>
      <c r="F24" s="305"/>
      <c r="G24" s="109"/>
      <c r="H24" s="109"/>
      <c r="I24" s="60"/>
    </row>
    <row r="25" ht="15.75" customHeight="1">
      <c r="A25" s="119"/>
      <c r="B25" s="306"/>
      <c r="C25" s="119"/>
      <c r="D25" s="287" t="s">
        <v>394</v>
      </c>
      <c r="E25" s="119"/>
      <c r="F25" s="122"/>
      <c r="G25" s="109"/>
      <c r="H25" s="109"/>
      <c r="I25" s="138"/>
      <c r="J25" s="139"/>
      <c r="K25" s="139"/>
      <c r="L25" s="139"/>
    </row>
    <row r="26" ht="15.75" customHeight="1">
      <c r="A26" s="124"/>
      <c r="B26" s="175"/>
      <c r="C26" s="126"/>
      <c r="D26" s="109"/>
      <c r="E26" s="287"/>
      <c r="F26" s="109"/>
      <c r="G26" s="109"/>
      <c r="H26" s="109"/>
      <c r="I26" s="109"/>
      <c r="J26" s="124"/>
      <c r="K26" s="124"/>
      <c r="L26" s="124"/>
    </row>
    <row r="27" ht="15.75" customHeight="1">
      <c r="A27" s="119"/>
      <c r="B27" s="130"/>
      <c r="C27" s="119"/>
      <c r="D27" s="109"/>
      <c r="E27" s="287"/>
      <c r="F27" s="119"/>
      <c r="G27" s="119"/>
      <c r="H27" s="119"/>
      <c r="I27" s="119"/>
      <c r="J27" s="119"/>
      <c r="K27" s="119"/>
      <c r="L27" s="109"/>
    </row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9">
    <mergeCell ref="J4:L4"/>
    <mergeCell ref="J5:L5"/>
    <mergeCell ref="I7:L7"/>
    <mergeCell ref="I6:L6"/>
    <mergeCell ref="I1:L1"/>
    <mergeCell ref="A1:H1"/>
    <mergeCell ref="I2:L2"/>
    <mergeCell ref="J3:L3"/>
    <mergeCell ref="I8:L25"/>
  </mergeCells>
  <printOptions/>
  <pageMargins bottom="0.787401575" footer="0.0" header="0.0" left="0.511811024" right="0.511811024" top="0.787401575"/>
  <pageSetup orientation="landscape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6.71"/>
    <col customWidth="1" min="3" max="3" width="8.0"/>
    <col customWidth="1" min="4" max="4" width="14.43"/>
    <col customWidth="1" min="5" max="5" width="13.86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2" t="s">
        <v>118</v>
      </c>
      <c r="B1" s="2"/>
      <c r="C1" s="2"/>
      <c r="D1" s="2"/>
      <c r="E1" s="2"/>
      <c r="F1" s="2"/>
      <c r="G1" s="2"/>
      <c r="H1" s="3"/>
      <c r="I1" s="5" t="s">
        <v>371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372</v>
      </c>
      <c r="J2" s="2"/>
      <c r="K2" s="2"/>
      <c r="L2" s="2"/>
    </row>
    <row r="3">
      <c r="A3" s="14">
        <v>1.0</v>
      </c>
      <c r="B3" s="59" t="s">
        <v>374</v>
      </c>
      <c r="C3" s="44" t="s">
        <v>15</v>
      </c>
      <c r="D3" s="17">
        <v>1588231.0</v>
      </c>
      <c r="E3" s="19">
        <v>1663861.0</v>
      </c>
      <c r="F3" s="21"/>
      <c r="G3" s="21"/>
      <c r="H3" s="21"/>
      <c r="I3" s="22" t="s">
        <v>21</v>
      </c>
      <c r="J3" s="24" t="s">
        <v>376</v>
      </c>
      <c r="K3" s="2"/>
      <c r="L3" s="2"/>
    </row>
    <row r="4">
      <c r="A4" s="14">
        <v>2.0</v>
      </c>
      <c r="B4" s="59" t="s">
        <v>377</v>
      </c>
      <c r="C4" s="44" t="s">
        <v>15</v>
      </c>
      <c r="D4" s="17">
        <v>3952920.0</v>
      </c>
      <c r="E4" s="154">
        <v>4141320.0</v>
      </c>
      <c r="F4" s="154">
        <v>5495532.0</v>
      </c>
      <c r="G4" s="17"/>
      <c r="H4" s="21"/>
      <c r="I4" s="22" t="s">
        <v>34</v>
      </c>
      <c r="J4" s="24" t="s">
        <v>131</v>
      </c>
      <c r="K4" s="2"/>
      <c r="L4" s="2"/>
    </row>
    <row r="5">
      <c r="A5" s="14">
        <v>3.0</v>
      </c>
      <c r="B5" s="67" t="s">
        <v>378</v>
      </c>
      <c r="C5" s="29" t="s">
        <v>15</v>
      </c>
      <c r="D5" s="275">
        <v>9745200.0</v>
      </c>
      <c r="E5" s="69">
        <v>1.2288697E7</v>
      </c>
      <c r="F5" s="15"/>
      <c r="G5" s="17"/>
      <c r="H5" s="21"/>
      <c r="I5" s="22" t="s">
        <v>30</v>
      </c>
      <c r="J5" s="24" t="s">
        <v>379</v>
      </c>
      <c r="K5" s="2"/>
      <c r="L5" s="2"/>
    </row>
    <row r="6">
      <c r="A6" s="14">
        <v>4.0</v>
      </c>
      <c r="B6" s="149" t="s">
        <v>380</v>
      </c>
      <c r="C6" s="150" t="s">
        <v>15</v>
      </c>
      <c r="D6" s="151">
        <v>4100000.0</v>
      </c>
      <c r="E6" s="151">
        <v>4610000.0</v>
      </c>
      <c r="F6" s="191">
        <v>5070000.0</v>
      </c>
      <c r="G6" s="191">
        <v>6340000.0</v>
      </c>
      <c r="H6" s="21"/>
      <c r="I6" s="41" t="s">
        <v>39</v>
      </c>
      <c r="J6" s="2"/>
      <c r="K6" s="2"/>
      <c r="L6" s="2"/>
    </row>
    <row r="7">
      <c r="A7" s="14">
        <v>5.0</v>
      </c>
      <c r="B7" s="189" t="s">
        <v>381</v>
      </c>
      <c r="C7" s="190" t="s">
        <v>28</v>
      </c>
      <c r="D7" s="40">
        <v>7670000.0</v>
      </c>
      <c r="E7" s="69"/>
      <c r="F7" s="75"/>
      <c r="G7" s="21"/>
      <c r="H7" s="21"/>
      <c r="I7" s="53">
        <f>B18-D18-D19</f>
        <v>51270429</v>
      </c>
      <c r="J7" s="2"/>
      <c r="K7" s="2"/>
      <c r="L7" s="3"/>
    </row>
    <row r="8">
      <c r="A8" s="14">
        <v>6.0</v>
      </c>
      <c r="B8" s="192" t="s">
        <v>382</v>
      </c>
      <c r="C8" s="193" t="s">
        <v>36</v>
      </c>
      <c r="D8" s="71">
        <v>1600000.0</v>
      </c>
      <c r="E8" s="66">
        <v>1800000.0</v>
      </c>
      <c r="F8" s="191">
        <v>1980000.0</v>
      </c>
      <c r="G8" s="191">
        <v>2480000.0</v>
      </c>
      <c r="H8" s="21"/>
      <c r="I8" s="55"/>
      <c r="J8" s="56"/>
      <c r="K8" s="56"/>
      <c r="L8" s="56"/>
    </row>
    <row r="9">
      <c r="A9" s="14">
        <v>7.0</v>
      </c>
      <c r="B9" s="198" t="s">
        <v>385</v>
      </c>
      <c r="C9" s="29" t="s">
        <v>36</v>
      </c>
      <c r="D9" s="69">
        <v>3623000.0</v>
      </c>
      <c r="E9" s="15"/>
      <c r="F9" s="15"/>
      <c r="G9" s="21"/>
      <c r="H9" s="21"/>
      <c r="I9" s="60"/>
    </row>
    <row r="10">
      <c r="A10" s="14">
        <v>8.0</v>
      </c>
      <c r="B10" s="59" t="s">
        <v>386</v>
      </c>
      <c r="C10" s="13" t="s">
        <v>36</v>
      </c>
      <c r="D10" s="15">
        <v>1645357.0</v>
      </c>
      <c r="E10" s="19"/>
      <c r="F10" s="21"/>
      <c r="G10" s="21"/>
      <c r="H10" s="21"/>
      <c r="I10" s="60"/>
    </row>
    <row r="11">
      <c r="A11" s="14">
        <v>9.0</v>
      </c>
      <c r="B11" s="59" t="s">
        <v>387</v>
      </c>
      <c r="C11" s="13" t="s">
        <v>45</v>
      </c>
      <c r="D11" s="15">
        <v>2907143.0</v>
      </c>
      <c r="E11" s="17"/>
      <c r="F11" s="21"/>
      <c r="G11" s="21"/>
      <c r="H11" s="21"/>
      <c r="I11" s="60"/>
    </row>
    <row r="12">
      <c r="A12" s="14">
        <v>10.0</v>
      </c>
      <c r="B12" s="12" t="s">
        <v>388</v>
      </c>
      <c r="C12" s="13" t="s">
        <v>45</v>
      </c>
      <c r="D12" s="26">
        <v>1.3E7</v>
      </c>
      <c r="E12" s="19">
        <v>1.3E7</v>
      </c>
      <c r="F12" s="21"/>
      <c r="G12" s="21"/>
      <c r="H12" s="21"/>
      <c r="I12" s="60"/>
    </row>
    <row r="13">
      <c r="A13" s="14">
        <v>11.0</v>
      </c>
      <c r="B13" s="12" t="s">
        <v>389</v>
      </c>
      <c r="C13" s="148" t="s">
        <v>47</v>
      </c>
      <c r="D13" s="84">
        <v>1974600.0</v>
      </c>
      <c r="E13" s="19">
        <v>3562178.0</v>
      </c>
      <c r="F13" s="21"/>
      <c r="G13" s="21"/>
      <c r="H13" s="21"/>
      <c r="I13" s="60"/>
    </row>
    <row r="14">
      <c r="A14" s="14">
        <v>12.0</v>
      </c>
      <c r="B14" s="59" t="s">
        <v>390</v>
      </c>
      <c r="C14" s="44" t="s">
        <v>47</v>
      </c>
      <c r="D14" s="40">
        <v>4767000.0</v>
      </c>
      <c r="E14" s="194"/>
      <c r="F14" s="194"/>
      <c r="G14" s="21"/>
      <c r="H14" s="21"/>
      <c r="I14" s="60"/>
    </row>
    <row r="15">
      <c r="A15" s="70">
        <v>13.0</v>
      </c>
      <c r="B15" s="149" t="s">
        <v>391</v>
      </c>
      <c r="C15" s="150" t="s">
        <v>47</v>
      </c>
      <c r="D15" s="151">
        <v>800000.0</v>
      </c>
      <c r="E15" s="151">
        <v>900000.0</v>
      </c>
      <c r="F15" s="302">
        <v>990000.0</v>
      </c>
      <c r="G15" s="302">
        <v>1240000.0</v>
      </c>
      <c r="H15" s="21"/>
      <c r="I15" s="60"/>
    </row>
    <row r="16">
      <c r="A16" s="73">
        <v>14.0</v>
      </c>
      <c r="B16" s="67" t="s">
        <v>392</v>
      </c>
      <c r="C16" s="29" t="s">
        <v>50</v>
      </c>
      <c r="D16" s="153">
        <v>8556120.0</v>
      </c>
      <c r="E16" s="194">
        <v>8963640.0</v>
      </c>
      <c r="F16" s="194">
        <v>1.1312114E7</v>
      </c>
      <c r="G16" s="21"/>
      <c r="H16" s="21"/>
      <c r="I16" s="60"/>
    </row>
    <row r="17">
      <c r="A17" s="73">
        <v>15.0</v>
      </c>
      <c r="B17" s="149" t="s">
        <v>393</v>
      </c>
      <c r="C17" s="150" t="s">
        <v>52</v>
      </c>
      <c r="D17" s="304">
        <v>2800000.0</v>
      </c>
      <c r="E17" s="151">
        <v>3150000.0</v>
      </c>
      <c r="F17" s="302">
        <v>3470000.0</v>
      </c>
      <c r="G17" s="302">
        <v>4330000.0</v>
      </c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68729571</v>
      </c>
      <c r="E18" s="80">
        <f t="shared" si="1"/>
        <v>54079696</v>
      </c>
      <c r="F18" s="80">
        <f t="shared" si="1"/>
        <v>28317646</v>
      </c>
      <c r="G18" s="80">
        <f t="shared" si="1"/>
        <v>14390000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89"/>
      <c r="B21" s="101" t="s">
        <v>64</v>
      </c>
      <c r="C21" s="93"/>
      <c r="D21" s="219" t="s">
        <v>395</v>
      </c>
      <c r="E21" s="109" t="s">
        <v>395</v>
      </c>
      <c r="F21" s="109" t="s">
        <v>395</v>
      </c>
      <c r="G21" s="109" t="s">
        <v>395</v>
      </c>
      <c r="H21" s="109" t="s">
        <v>395</v>
      </c>
      <c r="I21" s="60"/>
    </row>
    <row r="22" ht="15.75" customHeight="1">
      <c r="A22" s="111"/>
      <c r="B22" s="113" t="s">
        <v>73</v>
      </c>
      <c r="C22" s="89"/>
      <c r="D22" s="117" t="s">
        <v>313</v>
      </c>
      <c r="E22" s="117" t="s">
        <v>365</v>
      </c>
      <c r="F22" s="109" t="s">
        <v>396</v>
      </c>
      <c r="G22" s="109" t="s">
        <v>396</v>
      </c>
      <c r="H22" s="109" t="s">
        <v>396</v>
      </c>
      <c r="I22" s="60"/>
    </row>
    <row r="23" ht="15.75" customHeight="1">
      <c r="A23" s="111"/>
      <c r="B23" s="105" t="s">
        <v>75</v>
      </c>
      <c r="C23" s="89"/>
      <c r="D23" s="117" t="s">
        <v>190</v>
      </c>
      <c r="E23" s="109"/>
      <c r="F23" s="109"/>
      <c r="G23" s="109"/>
      <c r="H23" s="109"/>
      <c r="I23" s="60"/>
    </row>
    <row r="24" ht="15.75" customHeight="1">
      <c r="A24" s="119"/>
      <c r="B24" s="220" t="s">
        <v>397</v>
      </c>
      <c r="C24" s="119"/>
      <c r="D24" s="307" t="s">
        <v>124</v>
      </c>
      <c r="E24" s="119"/>
      <c r="F24" s="119"/>
      <c r="G24" s="109"/>
      <c r="H24" s="109"/>
      <c r="I24" s="138"/>
      <c r="J24" s="139"/>
      <c r="K24" s="139"/>
      <c r="L24" s="139"/>
    </row>
    <row r="25" ht="15.75" customHeight="1">
      <c r="A25" s="308"/>
      <c r="B25" s="309"/>
      <c r="C25" s="310"/>
      <c r="D25" s="109" t="s">
        <v>396</v>
      </c>
      <c r="E25" s="310"/>
      <c r="F25" s="311"/>
      <c r="G25" s="310"/>
      <c r="H25" s="310"/>
      <c r="I25" s="312"/>
      <c r="J25" s="313"/>
      <c r="K25" s="312"/>
      <c r="L25" s="312"/>
    </row>
    <row r="26" ht="15.75" customHeight="1">
      <c r="A26" s="124"/>
      <c r="B26" s="175"/>
      <c r="C26" s="126"/>
      <c r="D26" s="307" t="s">
        <v>74</v>
      </c>
      <c r="E26" s="126"/>
      <c r="F26" s="298"/>
      <c r="G26" s="124"/>
      <c r="H26" s="124"/>
      <c r="I26" s="126"/>
      <c r="J26" s="124"/>
      <c r="K26" s="126"/>
      <c r="L26" s="126"/>
    </row>
    <row r="27" ht="15.75" customHeight="1">
      <c r="A27" s="119"/>
      <c r="B27" s="134"/>
      <c r="C27" s="119"/>
      <c r="D27" s="314" t="s">
        <v>124</v>
      </c>
      <c r="E27" s="119"/>
      <c r="F27" s="119"/>
      <c r="G27" s="119"/>
      <c r="H27" s="119"/>
      <c r="I27" s="119"/>
      <c r="J27" s="109"/>
      <c r="K27" s="119"/>
      <c r="L27" s="119"/>
    </row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9">
    <mergeCell ref="I7:L7"/>
    <mergeCell ref="I8:L24"/>
    <mergeCell ref="I1:L1"/>
    <mergeCell ref="I2:L2"/>
    <mergeCell ref="A1:H1"/>
    <mergeCell ref="I6:L6"/>
    <mergeCell ref="J4:L4"/>
    <mergeCell ref="J5:L5"/>
    <mergeCell ref="J3:L3"/>
  </mergeCells>
  <printOptions/>
  <pageMargins bottom="0.787401575" footer="0.0" header="0.0" left="0.511811024" right="0.511811024" top="0.787401575"/>
  <pageSetup orientation="landscape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0.43"/>
    <col customWidth="1" min="3" max="3" width="7.71"/>
    <col customWidth="1" min="4" max="4" width="13.0"/>
    <col customWidth="1" min="5" max="5" width="13.14"/>
    <col customWidth="1" min="6" max="6" width="13.43"/>
    <col customWidth="1" min="7" max="7" width="13.29"/>
    <col customWidth="1" min="8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2" t="s">
        <v>120</v>
      </c>
      <c r="B1" s="2"/>
      <c r="C1" s="2"/>
      <c r="D1" s="2"/>
      <c r="E1" s="2"/>
      <c r="F1" s="2"/>
      <c r="G1" s="2"/>
      <c r="H1" s="3"/>
      <c r="I1" s="5" t="s">
        <v>398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399</v>
      </c>
      <c r="J2" s="2"/>
      <c r="K2" s="2"/>
      <c r="L2" s="2"/>
    </row>
    <row r="3">
      <c r="A3" s="14">
        <v>1.0</v>
      </c>
      <c r="B3" s="12" t="s">
        <v>400</v>
      </c>
      <c r="C3" s="148" t="s">
        <v>15</v>
      </c>
      <c r="D3" s="26">
        <v>1948080.0</v>
      </c>
      <c r="E3" s="15">
        <v>3516284.0</v>
      </c>
      <c r="F3" s="26"/>
      <c r="G3" s="21"/>
      <c r="H3" s="21"/>
      <c r="I3" s="22" t="s">
        <v>21</v>
      </c>
      <c r="J3" s="24" t="s">
        <v>401</v>
      </c>
      <c r="K3" s="2"/>
      <c r="L3" s="2"/>
    </row>
    <row r="4">
      <c r="A4" s="14">
        <v>2.0</v>
      </c>
      <c r="B4" s="12" t="s">
        <v>402</v>
      </c>
      <c r="C4" s="13" t="s">
        <v>24</v>
      </c>
      <c r="D4" s="152">
        <v>1416852.0</v>
      </c>
      <c r="E4" s="19">
        <v>1663861.0</v>
      </c>
      <c r="F4" s="154"/>
      <c r="G4" s="21"/>
      <c r="H4" s="21"/>
      <c r="I4" s="22" t="s">
        <v>34</v>
      </c>
      <c r="J4" s="24" t="s">
        <v>403</v>
      </c>
      <c r="K4" s="2"/>
      <c r="L4" s="2"/>
    </row>
    <row r="5">
      <c r="A5" s="14">
        <v>3.0</v>
      </c>
      <c r="B5" s="28" t="s">
        <v>404</v>
      </c>
      <c r="C5" s="290" t="s">
        <v>38</v>
      </c>
      <c r="D5" s="153">
        <v>6548400.0</v>
      </c>
      <c r="E5" s="205">
        <v>3.536136E7</v>
      </c>
      <c r="F5" s="205">
        <v>3.798072E7</v>
      </c>
      <c r="G5" s="205">
        <v>4.060008E7</v>
      </c>
      <c r="H5" s="30">
        <v>4.321944E7</v>
      </c>
      <c r="I5" s="22" t="s">
        <v>30</v>
      </c>
      <c r="J5" s="24" t="s">
        <v>405</v>
      </c>
      <c r="K5" s="2"/>
      <c r="L5" s="2"/>
    </row>
    <row r="6">
      <c r="A6" s="14">
        <v>4.0</v>
      </c>
      <c r="B6" s="12" t="s">
        <v>406</v>
      </c>
      <c r="C6" s="13" t="s">
        <v>38</v>
      </c>
      <c r="D6" s="26">
        <v>2760480.0</v>
      </c>
      <c r="E6" s="156">
        <v>2892000.0</v>
      </c>
      <c r="F6" s="156">
        <v>4447896.0</v>
      </c>
      <c r="G6" s="21"/>
      <c r="H6" s="21"/>
      <c r="I6" s="41" t="s">
        <v>39</v>
      </c>
      <c r="J6" s="2"/>
      <c r="K6" s="2"/>
      <c r="L6" s="2"/>
    </row>
    <row r="7">
      <c r="A7" s="14">
        <v>5.0</v>
      </c>
      <c r="B7" s="12" t="s">
        <v>407</v>
      </c>
      <c r="C7" s="13" t="s">
        <v>24</v>
      </c>
      <c r="D7" s="15">
        <v>1.405773E7</v>
      </c>
      <c r="E7" s="165"/>
      <c r="F7" s="21"/>
      <c r="G7" s="21"/>
      <c r="H7" s="21"/>
      <c r="I7" s="53">
        <f>B18-D18-D19</f>
        <v>68948064</v>
      </c>
      <c r="J7" s="2"/>
      <c r="K7" s="2"/>
      <c r="L7" s="3"/>
    </row>
    <row r="8">
      <c r="A8" s="14">
        <v>6.0</v>
      </c>
      <c r="B8" s="189" t="s">
        <v>409</v>
      </c>
      <c r="C8" s="190" t="s">
        <v>45</v>
      </c>
      <c r="D8" s="26">
        <v>7830000.0</v>
      </c>
      <c r="E8" s="15">
        <v>9897120.0</v>
      </c>
      <c r="F8" s="21"/>
      <c r="G8" s="21"/>
      <c r="H8" s="21"/>
      <c r="I8" s="55"/>
      <c r="J8" s="56"/>
      <c r="K8" s="56"/>
      <c r="L8" s="56"/>
    </row>
    <row r="9">
      <c r="A9" s="14">
        <v>7.0</v>
      </c>
      <c r="B9" s="59" t="s">
        <v>412</v>
      </c>
      <c r="C9" s="44" t="s">
        <v>50</v>
      </c>
      <c r="D9" s="15">
        <v>4240200.0</v>
      </c>
      <c r="E9" s="75"/>
      <c r="F9" s="21"/>
      <c r="G9" s="21"/>
      <c r="H9" s="21"/>
      <c r="I9" s="60"/>
    </row>
    <row r="10">
      <c r="A10" s="14">
        <v>8.0</v>
      </c>
      <c r="B10" s="59" t="s">
        <v>413</v>
      </c>
      <c r="C10" s="44" t="s">
        <v>52</v>
      </c>
      <c r="D10" s="26">
        <v>4629630.0</v>
      </c>
      <c r="E10" s="40">
        <v>5000000.0</v>
      </c>
      <c r="F10" s="21"/>
      <c r="G10" s="21"/>
      <c r="H10" s="21"/>
      <c r="I10" s="60"/>
    </row>
    <row r="11">
      <c r="A11" s="14">
        <v>9.0</v>
      </c>
      <c r="B11" s="12" t="s">
        <v>414</v>
      </c>
      <c r="C11" s="13" t="s">
        <v>52</v>
      </c>
      <c r="D11" s="40">
        <v>6000000.0</v>
      </c>
      <c r="E11" s="75"/>
      <c r="F11" s="75"/>
      <c r="G11" s="26"/>
      <c r="H11" s="21"/>
      <c r="I11" s="60"/>
    </row>
    <row r="12">
      <c r="A12" s="14">
        <v>10.0</v>
      </c>
      <c r="B12" s="12" t="s">
        <v>415</v>
      </c>
      <c r="C12" s="13" t="s">
        <v>52</v>
      </c>
      <c r="D12" s="40">
        <v>1620564.0</v>
      </c>
      <c r="E12" s="75"/>
      <c r="F12" s="40"/>
      <c r="G12" s="21"/>
      <c r="H12" s="21"/>
      <c r="I12" s="60"/>
    </row>
    <row r="13">
      <c r="A13" s="14">
        <v>11.0</v>
      </c>
      <c r="B13" s="12"/>
      <c r="C13" s="13"/>
      <c r="D13" s="40"/>
      <c r="E13" s="75"/>
      <c r="F13" s="40"/>
      <c r="G13" s="21"/>
      <c r="H13" s="21"/>
      <c r="I13" s="60"/>
    </row>
    <row r="14">
      <c r="A14" s="14">
        <v>12.0</v>
      </c>
      <c r="B14" s="12"/>
      <c r="C14" s="13"/>
      <c r="D14" s="40"/>
      <c r="E14" s="75"/>
      <c r="F14" s="75"/>
      <c r="G14" s="21"/>
      <c r="H14" s="21"/>
      <c r="I14" s="60"/>
    </row>
    <row r="15">
      <c r="A15" s="70">
        <v>13.0</v>
      </c>
      <c r="B15" s="12"/>
      <c r="C15" s="13"/>
      <c r="D15" s="26"/>
      <c r="E15" s="165"/>
      <c r="F15" s="75"/>
      <c r="G15" s="21"/>
      <c r="H15" s="21"/>
      <c r="I15" s="60"/>
    </row>
    <row r="16">
      <c r="A16" s="73">
        <v>14.0</v>
      </c>
      <c r="B16" s="12"/>
      <c r="C16" s="13"/>
      <c r="D16" s="16"/>
      <c r="E16" s="75"/>
      <c r="F16" s="75"/>
      <c r="G16" s="21"/>
      <c r="H16" s="21"/>
      <c r="I16" s="60"/>
    </row>
    <row r="17">
      <c r="A17" s="73">
        <v>15.0</v>
      </c>
      <c r="B17" s="12"/>
      <c r="C17" s="13"/>
      <c r="D17" s="15"/>
      <c r="E17" s="75"/>
      <c r="F17" s="75"/>
      <c r="G17" s="21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51051936</v>
      </c>
      <c r="E18" s="80">
        <f t="shared" si="1"/>
        <v>58330625</v>
      </c>
      <c r="F18" s="80">
        <f t="shared" si="1"/>
        <v>42428616</v>
      </c>
      <c r="G18" s="80">
        <f t="shared" si="1"/>
        <v>40600080</v>
      </c>
      <c r="H18" s="80">
        <f t="shared" si="1"/>
        <v>43219440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111"/>
      <c r="B21" s="101" t="s">
        <v>64</v>
      </c>
      <c r="C21" s="89"/>
      <c r="D21" s="109"/>
      <c r="E21" s="105" t="s">
        <v>426</v>
      </c>
      <c r="F21" s="109" t="s">
        <v>426</v>
      </c>
      <c r="G21" s="109" t="s">
        <v>426</v>
      </c>
      <c r="H21" s="109" t="s">
        <v>426</v>
      </c>
      <c r="I21" s="60"/>
    </row>
    <row r="22" ht="15.75" customHeight="1">
      <c r="A22" s="111"/>
      <c r="B22" s="113" t="s">
        <v>73</v>
      </c>
      <c r="C22" s="89"/>
      <c r="D22" s="117"/>
      <c r="E22" s="109" t="s">
        <v>394</v>
      </c>
      <c r="F22" s="109" t="s">
        <v>394</v>
      </c>
      <c r="G22" s="109" t="s">
        <v>394</v>
      </c>
      <c r="H22" s="109" t="s">
        <v>394</v>
      </c>
      <c r="I22" s="60"/>
    </row>
    <row r="23" ht="15.75" customHeight="1">
      <c r="A23" s="119"/>
      <c r="B23" s="105" t="s">
        <v>75</v>
      </c>
      <c r="C23" s="119"/>
      <c r="D23" s="109"/>
      <c r="E23" s="109"/>
      <c r="F23" s="119"/>
      <c r="G23" s="119"/>
      <c r="H23" s="109"/>
      <c r="I23" s="60"/>
    </row>
    <row r="24" ht="15.75" customHeight="1">
      <c r="A24" s="124"/>
      <c r="B24" s="126"/>
      <c r="C24" s="126"/>
      <c r="D24" s="109"/>
      <c r="E24" s="117"/>
      <c r="F24" s="124"/>
      <c r="G24" s="124"/>
      <c r="H24" s="109"/>
      <c r="I24" s="138"/>
      <c r="J24" s="139"/>
      <c r="K24" s="139"/>
      <c r="L24" s="139"/>
    </row>
    <row r="25" ht="15.75" customHeight="1">
      <c r="A25" s="124"/>
      <c r="B25" s="175"/>
      <c r="C25" s="126"/>
      <c r="D25" s="109"/>
      <c r="E25" s="124"/>
      <c r="F25" s="124"/>
      <c r="G25" s="124"/>
      <c r="H25" s="126"/>
      <c r="I25" s="109"/>
      <c r="J25" s="124"/>
      <c r="K25" s="124"/>
      <c r="L25" s="124"/>
    </row>
    <row r="26" ht="15.75" customHeight="1">
      <c r="A26" s="124"/>
      <c r="B26" s="233"/>
      <c r="C26" s="126"/>
      <c r="D26" s="109"/>
      <c r="E26" s="124"/>
      <c r="F26" s="124"/>
      <c r="G26" s="124"/>
      <c r="H26" s="126"/>
      <c r="I26" s="109"/>
      <c r="J26" s="124"/>
      <c r="K26" s="124"/>
      <c r="L26" s="124"/>
    </row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5:L5"/>
    <mergeCell ref="I7:L7"/>
    <mergeCell ref="I8:L24"/>
    <mergeCell ref="J3:L3"/>
    <mergeCell ref="I1:L1"/>
    <mergeCell ref="A1:H1"/>
    <mergeCell ref="I6:L6"/>
    <mergeCell ref="I2:L2"/>
  </mergeCells>
  <printOptions/>
  <pageMargins bottom="0.787401575" footer="0.0" header="0.0" left="0.511811024" right="0.511811024" top="0.7874015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1.86"/>
    <col customWidth="1" min="3" max="3" width="8.14"/>
    <col customWidth="1" min="4" max="4" width="14.71"/>
    <col customWidth="1" min="5" max="5" width="13.29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" t="s">
        <v>2</v>
      </c>
      <c r="B1" s="2"/>
      <c r="C1" s="2"/>
      <c r="D1" s="2"/>
      <c r="E1" s="2"/>
      <c r="F1" s="2"/>
      <c r="G1" s="2"/>
      <c r="H1" s="3"/>
      <c r="I1" s="5" t="s">
        <v>4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13</v>
      </c>
      <c r="J2" s="2"/>
      <c r="K2" s="2"/>
      <c r="L2" s="2"/>
    </row>
    <row r="3">
      <c r="A3" s="14">
        <v>1.0</v>
      </c>
      <c r="B3" s="12" t="s">
        <v>17</v>
      </c>
      <c r="C3" s="13" t="s">
        <v>15</v>
      </c>
      <c r="D3" s="17">
        <v>1.9894737E7</v>
      </c>
      <c r="E3" s="17">
        <v>1.89E7</v>
      </c>
      <c r="F3" s="19">
        <v>1.7905263E7</v>
      </c>
      <c r="G3" s="21"/>
      <c r="H3" s="21"/>
      <c r="I3" s="22" t="s">
        <v>21</v>
      </c>
      <c r="J3" s="24" t="s">
        <v>22</v>
      </c>
      <c r="K3" s="2"/>
      <c r="L3" s="2"/>
    </row>
    <row r="4">
      <c r="A4" s="14">
        <v>2.0</v>
      </c>
      <c r="B4" s="12" t="s">
        <v>23</v>
      </c>
      <c r="C4" s="13" t="s">
        <v>24</v>
      </c>
      <c r="D4" s="26">
        <v>1.95E7</v>
      </c>
      <c r="E4" s="26">
        <v>1.95E7</v>
      </c>
      <c r="F4" s="15">
        <v>1.95E7</v>
      </c>
      <c r="G4" s="19"/>
      <c r="H4" s="21"/>
      <c r="I4" s="22" t="s">
        <v>25</v>
      </c>
      <c r="J4" s="24" t="s">
        <v>26</v>
      </c>
      <c r="K4" s="2"/>
      <c r="L4" s="2"/>
    </row>
    <row r="5">
      <c r="A5" s="14">
        <v>3.0</v>
      </c>
      <c r="B5" s="28" t="s">
        <v>27</v>
      </c>
      <c r="C5" s="29" t="s">
        <v>28</v>
      </c>
      <c r="D5" s="30">
        <v>2625718.0</v>
      </c>
      <c r="E5" s="32"/>
      <c r="F5" s="32"/>
      <c r="G5" s="33"/>
      <c r="H5" s="21"/>
      <c r="I5" s="22" t="s">
        <v>30</v>
      </c>
      <c r="J5" s="24" t="s">
        <v>31</v>
      </c>
      <c r="K5" s="2"/>
      <c r="L5" s="2"/>
    </row>
    <row r="6">
      <c r="A6" s="14">
        <v>4.0</v>
      </c>
      <c r="B6" s="35" t="s">
        <v>32</v>
      </c>
      <c r="C6" s="36" t="s">
        <v>36</v>
      </c>
      <c r="D6" s="38">
        <v>900000.0</v>
      </c>
      <c r="E6" s="38">
        <v>1010000.0</v>
      </c>
      <c r="F6" s="39">
        <v>1100000.0</v>
      </c>
      <c r="G6" s="39">
        <v>1390000.0</v>
      </c>
      <c r="H6" s="21"/>
      <c r="I6" s="41" t="s">
        <v>39</v>
      </c>
      <c r="J6" s="2"/>
      <c r="K6" s="2"/>
      <c r="L6" s="2"/>
    </row>
    <row r="7">
      <c r="A7" s="14">
        <v>5.0</v>
      </c>
      <c r="B7" s="43" t="s">
        <v>42</v>
      </c>
      <c r="C7" s="45" t="s">
        <v>36</v>
      </c>
      <c r="D7" s="46">
        <v>1911600.0</v>
      </c>
      <c r="E7" s="38">
        <v>2002800.0</v>
      </c>
      <c r="F7" s="50">
        <v>3615054.0</v>
      </c>
      <c r="G7" s="50"/>
      <c r="H7" s="21"/>
      <c r="I7" s="53">
        <f>SUM(B18-D18-D19)</f>
        <v>2205447</v>
      </c>
      <c r="J7" s="2"/>
      <c r="K7" s="2"/>
      <c r="L7" s="3"/>
    </row>
    <row r="8">
      <c r="A8" s="14">
        <v>6.0</v>
      </c>
      <c r="B8" s="43" t="s">
        <v>44</v>
      </c>
      <c r="C8" s="45" t="s">
        <v>45</v>
      </c>
      <c r="D8" s="46">
        <v>3.7436858E7</v>
      </c>
      <c r="E8" s="54">
        <v>3.9219565E7</v>
      </c>
      <c r="F8" s="32"/>
      <c r="G8" s="33"/>
      <c r="H8" s="21"/>
      <c r="I8" s="55"/>
      <c r="J8" s="56"/>
      <c r="K8" s="56"/>
      <c r="L8" s="56"/>
    </row>
    <row r="9">
      <c r="A9" s="14">
        <v>7.0</v>
      </c>
      <c r="B9" s="51" t="s">
        <v>46</v>
      </c>
      <c r="C9" s="58" t="s">
        <v>47</v>
      </c>
      <c r="D9" s="46">
        <v>2.7285E7</v>
      </c>
      <c r="E9" s="46">
        <v>2.94678E7</v>
      </c>
      <c r="F9" s="46">
        <v>3.16506E7</v>
      </c>
      <c r="G9" s="54">
        <v>3.38334E7</v>
      </c>
      <c r="H9" s="21"/>
      <c r="I9" s="60"/>
    </row>
    <row r="10">
      <c r="A10" s="14">
        <v>8.0</v>
      </c>
      <c r="B10" s="43" t="s">
        <v>49</v>
      </c>
      <c r="C10" s="45" t="s">
        <v>50</v>
      </c>
      <c r="D10" s="46">
        <v>2686560.0</v>
      </c>
      <c r="E10" s="62">
        <v>4137302.0</v>
      </c>
      <c r="F10" s="32"/>
      <c r="G10" s="33"/>
      <c r="H10" s="21"/>
      <c r="I10" s="60"/>
    </row>
    <row r="11">
      <c r="A11" s="14">
        <v>9.0</v>
      </c>
      <c r="B11" s="51" t="s">
        <v>51</v>
      </c>
      <c r="C11" s="58" t="s">
        <v>52</v>
      </c>
      <c r="D11" s="46">
        <v>3454080.0</v>
      </c>
      <c r="E11" s="62">
        <v>5115492.0</v>
      </c>
      <c r="F11" s="32"/>
      <c r="G11" s="32"/>
      <c r="H11" s="21"/>
      <c r="I11" s="60"/>
    </row>
    <row r="12">
      <c r="A12" s="14">
        <v>10.0</v>
      </c>
      <c r="B12" s="64" t="s">
        <v>53</v>
      </c>
      <c r="C12" s="65" t="s">
        <v>52</v>
      </c>
      <c r="D12" s="66">
        <v>1000000.0</v>
      </c>
      <c r="E12" s="68">
        <v>1130000.0</v>
      </c>
      <c r="F12" s="39">
        <v>1240000.0</v>
      </c>
      <c r="G12" s="39">
        <v>1550000.0</v>
      </c>
      <c r="H12" s="21"/>
      <c r="I12" s="60"/>
    </row>
    <row r="13">
      <c r="A13" s="14">
        <v>11.0</v>
      </c>
      <c r="B13" s="64" t="s">
        <v>55</v>
      </c>
      <c r="C13" s="65" t="s">
        <v>52</v>
      </c>
      <c r="D13" s="66">
        <v>1100000.0</v>
      </c>
      <c r="E13" s="68">
        <v>1240000.0</v>
      </c>
      <c r="F13" s="39">
        <v>1360000.0</v>
      </c>
      <c r="G13" s="39">
        <v>1700000.0</v>
      </c>
      <c r="H13" s="21"/>
      <c r="I13" s="60"/>
    </row>
    <row r="14">
      <c r="A14" s="14">
        <v>12.0</v>
      </c>
      <c r="B14" s="64"/>
      <c r="C14" s="65"/>
      <c r="D14" s="66"/>
      <c r="E14" s="68"/>
      <c r="F14" s="39"/>
      <c r="G14" s="39"/>
      <c r="H14" s="21"/>
      <c r="I14" s="60"/>
    </row>
    <row r="15">
      <c r="A15" s="70">
        <v>13.0</v>
      </c>
      <c r="B15" s="12"/>
      <c r="C15" s="13"/>
      <c r="D15" s="17"/>
      <c r="E15" s="17"/>
      <c r="F15" s="19"/>
      <c r="G15" s="15"/>
      <c r="H15" s="21"/>
      <c r="I15" s="60"/>
    </row>
    <row r="16">
      <c r="A16" s="73">
        <v>14.0</v>
      </c>
      <c r="B16" s="59"/>
      <c r="C16" s="44"/>
      <c r="D16" s="26"/>
      <c r="E16" s="75"/>
      <c r="F16" s="75"/>
      <c r="G16" s="21"/>
      <c r="H16" s="21"/>
      <c r="I16" s="60"/>
    </row>
    <row r="17">
      <c r="A17" s="73">
        <v>15.0</v>
      </c>
      <c r="B17" s="59"/>
      <c r="C17" s="44"/>
      <c r="D17" s="26"/>
      <c r="E17" s="75"/>
      <c r="F17" s="75"/>
      <c r="G17" s="21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117794553</v>
      </c>
      <c r="E18" s="80">
        <f t="shared" si="1"/>
        <v>121722959</v>
      </c>
      <c r="F18" s="80">
        <f t="shared" si="1"/>
        <v>76370917</v>
      </c>
      <c r="G18" s="80">
        <f t="shared" si="1"/>
        <v>38473400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97"/>
      <c r="J20" s="99"/>
      <c r="K20" s="99"/>
      <c r="L20" s="99"/>
    </row>
    <row r="21" ht="15.75" customHeight="1">
      <c r="A21" s="89"/>
      <c r="B21" s="101" t="s">
        <v>64</v>
      </c>
      <c r="C21" s="93"/>
      <c r="D21" s="103"/>
      <c r="E21" s="105" t="s">
        <v>66</v>
      </c>
      <c r="F21" s="109" t="s">
        <v>66</v>
      </c>
      <c r="G21" s="109" t="s">
        <v>66</v>
      </c>
      <c r="H21" s="109" t="s">
        <v>66</v>
      </c>
      <c r="I21" s="97"/>
      <c r="J21" s="99"/>
      <c r="K21" s="99"/>
      <c r="L21" s="99"/>
    </row>
    <row r="22" ht="15.75" customHeight="1">
      <c r="A22" s="111"/>
      <c r="B22" s="113" t="s">
        <v>73</v>
      </c>
      <c r="C22" s="89"/>
      <c r="D22" s="109"/>
      <c r="E22" s="109" t="s">
        <v>74</v>
      </c>
      <c r="F22" s="109" t="s">
        <v>74</v>
      </c>
      <c r="G22" s="109" t="s">
        <v>74</v>
      </c>
      <c r="H22" s="109" t="s">
        <v>74</v>
      </c>
      <c r="I22" s="97"/>
      <c r="J22" s="99"/>
      <c r="K22" s="99"/>
      <c r="L22" s="99"/>
    </row>
    <row r="23" ht="15.75" customHeight="1">
      <c r="A23" s="111"/>
      <c r="B23" s="105" t="s">
        <v>75</v>
      </c>
      <c r="C23" s="115"/>
      <c r="D23" s="117"/>
      <c r="E23" s="109"/>
      <c r="F23" s="109"/>
      <c r="G23" s="109"/>
      <c r="H23" s="109"/>
      <c r="I23" s="97"/>
      <c r="J23" s="99"/>
      <c r="K23" s="99"/>
      <c r="L23" s="99"/>
    </row>
    <row r="24" ht="15.75" customHeight="1">
      <c r="A24" s="119"/>
      <c r="B24" s="121"/>
      <c r="C24" s="119"/>
      <c r="D24" s="122"/>
      <c r="E24" s="109"/>
      <c r="F24" s="109"/>
      <c r="G24" s="109"/>
      <c r="H24" s="109"/>
      <c r="I24" s="97"/>
      <c r="J24" s="99"/>
      <c r="K24" s="99"/>
      <c r="L24" s="99"/>
    </row>
    <row r="25" ht="15.75" customHeight="1">
      <c r="A25" s="124"/>
      <c r="B25" s="125"/>
      <c r="C25" s="126"/>
      <c r="D25" s="109"/>
      <c r="E25" s="109"/>
      <c r="F25" s="109"/>
      <c r="G25" s="109"/>
      <c r="H25" s="109"/>
      <c r="I25" s="128"/>
      <c r="J25" s="129"/>
      <c r="K25" s="129"/>
      <c r="L25" s="129"/>
    </row>
    <row r="26" ht="15.75" customHeight="1">
      <c r="A26" s="124"/>
      <c r="B26" s="130"/>
      <c r="C26" s="126"/>
      <c r="D26" s="124"/>
      <c r="E26" s="122"/>
      <c r="F26" s="109"/>
      <c r="G26" s="126"/>
      <c r="H26" s="126"/>
      <c r="I26" s="109"/>
      <c r="J26" s="124"/>
      <c r="K26" s="124"/>
      <c r="L26" s="124"/>
    </row>
    <row r="27" ht="15.75" customHeight="1">
      <c r="A27" s="132"/>
      <c r="B27" s="133"/>
      <c r="C27" s="132"/>
      <c r="D27" s="132"/>
      <c r="E27" s="109"/>
      <c r="F27" s="109"/>
      <c r="G27" s="132"/>
      <c r="H27" s="132"/>
      <c r="I27" s="132"/>
      <c r="J27" s="132"/>
      <c r="K27" s="132"/>
      <c r="L27" s="132"/>
    </row>
    <row r="28" ht="15.75" customHeight="1">
      <c r="A28" s="132"/>
      <c r="B28" s="134"/>
      <c r="C28" s="132"/>
      <c r="D28" s="132"/>
      <c r="E28" s="135"/>
      <c r="F28" s="132"/>
      <c r="G28" s="132"/>
      <c r="H28" s="132"/>
      <c r="I28" s="132"/>
      <c r="J28" s="132"/>
      <c r="K28" s="132"/>
      <c r="L28" s="132"/>
    </row>
    <row r="29" ht="15.75" customHeight="1">
      <c r="A29" s="132"/>
      <c r="B29" s="136"/>
      <c r="C29" s="132"/>
      <c r="D29" s="132"/>
      <c r="E29" s="132"/>
      <c r="F29" s="132"/>
      <c r="G29" s="132"/>
      <c r="H29" s="132"/>
      <c r="I29" s="132"/>
      <c r="J29" s="132"/>
      <c r="K29" s="132"/>
      <c r="L29" s="132"/>
    </row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3:L3"/>
    <mergeCell ref="I1:L1"/>
    <mergeCell ref="A1:H1"/>
    <mergeCell ref="I7:L7"/>
    <mergeCell ref="I8:L19"/>
    <mergeCell ref="I6:L6"/>
    <mergeCell ref="I2:L2"/>
    <mergeCell ref="J5:L5"/>
  </mergeCells>
  <conditionalFormatting sqref="B1:H1">
    <cfRule type="notContainsBlanks" dxfId="0" priority="1">
      <formula>LEN(TRIM(B1))&gt;0</formula>
    </cfRule>
  </conditionalFormatting>
  <hyperlinks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2.14"/>
    <col customWidth="1" min="3" max="3" width="8.0"/>
    <col customWidth="1" min="4" max="4" width="15.71"/>
    <col customWidth="1" min="5" max="5" width="13.71"/>
    <col customWidth="1" min="6" max="6" width="14.86"/>
    <col customWidth="1" min="7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2" t="s">
        <v>163</v>
      </c>
      <c r="B1" s="2"/>
      <c r="C1" s="2"/>
      <c r="D1" s="2"/>
      <c r="E1" s="2"/>
      <c r="F1" s="2"/>
      <c r="G1" s="2"/>
      <c r="H1" s="3"/>
      <c r="I1" s="5" t="s">
        <v>408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410</v>
      </c>
      <c r="J2" s="2"/>
      <c r="K2" s="2"/>
      <c r="L2" s="2"/>
    </row>
    <row r="3">
      <c r="A3" s="14">
        <v>1.0</v>
      </c>
      <c r="B3" s="12" t="s">
        <v>411</v>
      </c>
      <c r="C3" s="13" t="s">
        <v>15</v>
      </c>
      <c r="D3" s="26">
        <v>1.5625E7</v>
      </c>
      <c r="E3" s="26">
        <v>1.6875E7</v>
      </c>
      <c r="F3" s="26">
        <v>1.8125E7</v>
      </c>
      <c r="G3" s="15">
        <v>1.9375E7</v>
      </c>
      <c r="H3" s="315"/>
      <c r="I3" s="22" t="s">
        <v>21</v>
      </c>
      <c r="J3" s="24" t="s">
        <v>416</v>
      </c>
      <c r="K3" s="2"/>
      <c r="L3" s="2"/>
    </row>
    <row r="4">
      <c r="A4" s="14">
        <v>2.0</v>
      </c>
      <c r="B4" s="12" t="s">
        <v>417</v>
      </c>
      <c r="C4" s="13" t="s">
        <v>15</v>
      </c>
      <c r="D4" s="61">
        <v>1737145.0</v>
      </c>
      <c r="E4" s="61"/>
      <c r="F4" s="26"/>
      <c r="G4" s="21"/>
      <c r="H4" s="21"/>
      <c r="I4" s="22" t="s">
        <v>34</v>
      </c>
      <c r="J4" s="24" t="s">
        <v>418</v>
      </c>
      <c r="K4" s="2"/>
      <c r="L4" s="2"/>
    </row>
    <row r="5">
      <c r="A5" s="14">
        <v>3.0</v>
      </c>
      <c r="B5" s="12" t="s">
        <v>419</v>
      </c>
      <c r="C5" s="13" t="s">
        <v>15</v>
      </c>
      <c r="D5" s="316">
        <v>1416582.0</v>
      </c>
      <c r="E5" s="69">
        <v>1663861.0</v>
      </c>
      <c r="F5" s="69"/>
      <c r="G5" s="61"/>
      <c r="H5" s="21"/>
      <c r="I5" s="22" t="s">
        <v>30</v>
      </c>
      <c r="J5" s="24" t="s">
        <v>421</v>
      </c>
      <c r="K5" s="2"/>
      <c r="L5" s="2"/>
    </row>
    <row r="6">
      <c r="A6" s="14">
        <v>4.0</v>
      </c>
      <c r="B6" s="12" t="s">
        <v>423</v>
      </c>
      <c r="C6" s="13" t="s">
        <v>24</v>
      </c>
      <c r="D6" s="316">
        <v>3.78E7</v>
      </c>
      <c r="E6" s="153">
        <v>4.0824E7</v>
      </c>
      <c r="F6" s="69">
        <v>4.3848E7</v>
      </c>
      <c r="G6" s="21"/>
      <c r="H6" s="21"/>
      <c r="I6" s="41" t="s">
        <v>39</v>
      </c>
      <c r="J6" s="2"/>
      <c r="K6" s="2"/>
      <c r="L6" s="2"/>
    </row>
    <row r="7">
      <c r="A7" s="14">
        <v>5.0</v>
      </c>
      <c r="B7" s="12" t="s">
        <v>427</v>
      </c>
      <c r="C7" s="13" t="s">
        <v>28</v>
      </c>
      <c r="D7" s="318">
        <v>1618520.0</v>
      </c>
      <c r="E7" s="153"/>
      <c r="F7" s="69"/>
      <c r="G7" s="21"/>
      <c r="H7" s="21"/>
      <c r="I7" s="53">
        <f>B18-D18-D19</f>
        <v>19624270</v>
      </c>
      <c r="J7" s="2"/>
      <c r="K7" s="2"/>
      <c r="L7" s="3"/>
    </row>
    <row r="8">
      <c r="A8" s="14">
        <v>6.0</v>
      </c>
      <c r="B8" s="12" t="s">
        <v>432</v>
      </c>
      <c r="C8" s="148" t="s">
        <v>28</v>
      </c>
      <c r="D8" s="260">
        <v>1678854.0</v>
      </c>
      <c r="E8" s="165">
        <v>1824003.0</v>
      </c>
      <c r="F8" s="156"/>
      <c r="G8" s="84"/>
      <c r="H8" s="84"/>
      <c r="I8" s="55"/>
      <c r="J8" s="56"/>
      <c r="K8" s="56"/>
      <c r="L8" s="56"/>
    </row>
    <row r="9">
      <c r="A9" s="14">
        <v>7.0</v>
      </c>
      <c r="B9" s="64" t="s">
        <v>433</v>
      </c>
      <c r="C9" s="65" t="s">
        <v>36</v>
      </c>
      <c r="D9" s="319">
        <v>850000.0</v>
      </c>
      <c r="E9" s="66">
        <v>960000.0</v>
      </c>
      <c r="F9" s="191">
        <v>1060000.0</v>
      </c>
      <c r="G9" s="320">
        <v>1360000.0</v>
      </c>
      <c r="H9" s="84"/>
      <c r="I9" s="60"/>
    </row>
    <row r="10">
      <c r="A10" s="14">
        <v>8.0</v>
      </c>
      <c r="B10" s="59" t="s">
        <v>436</v>
      </c>
      <c r="C10" s="44" t="s">
        <v>36</v>
      </c>
      <c r="D10" s="15">
        <v>3481986.0</v>
      </c>
      <c r="E10" s="26"/>
      <c r="F10" s="75"/>
      <c r="G10" s="84"/>
      <c r="H10" s="84"/>
      <c r="I10" s="60"/>
    </row>
    <row r="11">
      <c r="A11" s="14">
        <v>9.0</v>
      </c>
      <c r="B11" s="12" t="s">
        <v>437</v>
      </c>
      <c r="C11" s="13" t="s">
        <v>36</v>
      </c>
      <c r="D11" s="16">
        <v>1.22E7</v>
      </c>
      <c r="E11" s="15">
        <v>1.28E7</v>
      </c>
      <c r="F11" s="75"/>
      <c r="G11" s="21"/>
      <c r="H11" s="21"/>
      <c r="I11" s="60"/>
    </row>
    <row r="12">
      <c r="A12" s="14">
        <v>10.0</v>
      </c>
      <c r="B12" s="189" t="s">
        <v>439</v>
      </c>
      <c r="C12" s="190" t="s">
        <v>45</v>
      </c>
      <c r="D12" s="260">
        <v>1737145.0</v>
      </c>
      <c r="E12" s="165">
        <v>1882867.0</v>
      </c>
      <c r="F12" s="75"/>
      <c r="G12" s="17"/>
      <c r="H12" s="17"/>
      <c r="I12" s="60"/>
    </row>
    <row r="13">
      <c r="A13" s="14">
        <v>11.0</v>
      </c>
      <c r="B13" s="59" t="s">
        <v>441</v>
      </c>
      <c r="C13" s="44" t="s">
        <v>47</v>
      </c>
      <c r="D13" s="260">
        <v>1678854.0</v>
      </c>
      <c r="E13" s="156">
        <v>1824003.0</v>
      </c>
      <c r="F13" s="75"/>
      <c r="G13" s="21"/>
      <c r="H13" s="21"/>
      <c r="I13" s="60"/>
    </row>
    <row r="14">
      <c r="A14" s="14">
        <v>12.0</v>
      </c>
      <c r="B14" s="64" t="s">
        <v>443</v>
      </c>
      <c r="C14" s="65" t="s">
        <v>47</v>
      </c>
      <c r="D14" s="146">
        <v>1900000.0</v>
      </c>
      <c r="E14" s="146">
        <v>2140000.0</v>
      </c>
      <c r="F14" s="257">
        <v>2350000.0</v>
      </c>
      <c r="G14" s="257">
        <v>2940000.0</v>
      </c>
      <c r="H14" s="21"/>
      <c r="I14" s="60"/>
    </row>
    <row r="15">
      <c r="A15" s="70">
        <v>13.0</v>
      </c>
      <c r="B15" s="59" t="s">
        <v>445</v>
      </c>
      <c r="C15" s="44" t="s">
        <v>52</v>
      </c>
      <c r="D15" s="260">
        <v>1.6456522E7</v>
      </c>
      <c r="E15" s="260">
        <v>1.75E7</v>
      </c>
      <c r="F15" s="222">
        <v>1.8543478E7</v>
      </c>
      <c r="G15" s="61">
        <v>1.9586957E7</v>
      </c>
      <c r="H15" s="21"/>
      <c r="I15" s="60"/>
    </row>
    <row r="16">
      <c r="A16" s="171">
        <v>14.0</v>
      </c>
      <c r="B16" s="59" t="s">
        <v>446</v>
      </c>
      <c r="C16" s="44" t="s">
        <v>52</v>
      </c>
      <c r="D16" s="260">
        <v>2195122.0</v>
      </c>
      <c r="E16" s="165">
        <v>2304878.0</v>
      </c>
      <c r="F16" s="62"/>
      <c r="G16" s="21"/>
      <c r="H16" s="21"/>
      <c r="I16" s="60"/>
    </row>
    <row r="17">
      <c r="A17" s="73">
        <v>15.0</v>
      </c>
      <c r="B17" s="162"/>
      <c r="C17" s="44"/>
      <c r="D17" s="260"/>
      <c r="E17" s="260"/>
      <c r="F17" s="222"/>
      <c r="G17" s="222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100375730</v>
      </c>
      <c r="E18" s="80">
        <f t="shared" si="1"/>
        <v>100598612</v>
      </c>
      <c r="F18" s="80">
        <f t="shared" si="1"/>
        <v>83926478</v>
      </c>
      <c r="G18" s="80">
        <f t="shared" si="1"/>
        <v>43261957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89"/>
      <c r="B21" s="101" t="s">
        <v>64</v>
      </c>
      <c r="C21" s="93"/>
      <c r="D21" s="109" t="s">
        <v>447</v>
      </c>
      <c r="E21" s="109" t="s">
        <v>447</v>
      </c>
      <c r="F21" s="109" t="s">
        <v>447</v>
      </c>
      <c r="G21" s="109" t="s">
        <v>447</v>
      </c>
      <c r="H21" s="109" t="s">
        <v>447</v>
      </c>
      <c r="I21" s="60"/>
    </row>
    <row r="22" ht="15.75" customHeight="1">
      <c r="A22" s="111"/>
      <c r="B22" s="113" t="s">
        <v>73</v>
      </c>
      <c r="C22" s="89"/>
      <c r="D22" s="109" t="s">
        <v>448</v>
      </c>
      <c r="E22" s="109" t="s">
        <v>448</v>
      </c>
      <c r="F22" s="109" t="s">
        <v>448</v>
      </c>
      <c r="G22" s="109" t="s">
        <v>448</v>
      </c>
      <c r="H22" s="109" t="s">
        <v>448</v>
      </c>
      <c r="I22" s="60"/>
    </row>
    <row r="23" ht="15.75" customHeight="1">
      <c r="A23" s="111"/>
      <c r="B23" s="105" t="s">
        <v>75</v>
      </c>
      <c r="C23" s="89"/>
      <c r="D23" s="109"/>
      <c r="E23" s="109"/>
      <c r="F23" s="109"/>
      <c r="G23" s="109"/>
      <c r="H23" s="109"/>
      <c r="I23" s="60"/>
    </row>
    <row r="24" ht="15.75" customHeight="1">
      <c r="A24" s="119"/>
      <c r="B24" s="253"/>
      <c r="C24" s="119"/>
      <c r="D24" s="109"/>
      <c r="E24" s="109"/>
      <c r="F24" s="119"/>
      <c r="G24" s="119"/>
      <c r="H24" s="93"/>
      <c r="I24" s="138"/>
      <c r="J24" s="139"/>
      <c r="K24" s="139"/>
      <c r="L24" s="139"/>
    </row>
    <row r="25" ht="15.75" customHeight="1">
      <c r="A25" s="124"/>
      <c r="B25" s="175"/>
      <c r="C25" s="119"/>
      <c r="D25" s="109"/>
      <c r="E25" s="109"/>
      <c r="F25" s="124"/>
      <c r="G25" s="126"/>
      <c r="H25" s="322"/>
      <c r="I25" s="211"/>
      <c r="J25" s="236"/>
      <c r="K25" s="236"/>
      <c r="L25" s="236"/>
    </row>
    <row r="26" ht="15.75" customHeight="1">
      <c r="A26" s="132"/>
      <c r="B26" s="323"/>
      <c r="C26" s="132"/>
      <c r="D26" s="126"/>
      <c r="E26" s="132"/>
      <c r="F26" s="132"/>
      <c r="G26" s="132"/>
      <c r="H26" s="237"/>
      <c r="I26" s="237"/>
      <c r="J26" s="237"/>
      <c r="K26" s="237"/>
      <c r="L26" s="237"/>
    </row>
    <row r="27" ht="15.75" customHeight="1">
      <c r="A27" s="132"/>
      <c r="B27" s="175"/>
      <c r="C27" s="132"/>
      <c r="D27" s="132"/>
      <c r="E27" s="132"/>
      <c r="F27" s="132"/>
      <c r="G27" s="132"/>
      <c r="H27" s="237"/>
      <c r="I27" s="237"/>
      <c r="J27" s="237"/>
      <c r="K27" s="237"/>
      <c r="L27" s="237"/>
    </row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5:L5"/>
    <mergeCell ref="I1:L1"/>
    <mergeCell ref="A1:H1"/>
    <mergeCell ref="J3:L3"/>
    <mergeCell ref="I2:L2"/>
    <mergeCell ref="I7:L7"/>
    <mergeCell ref="I6:L6"/>
    <mergeCell ref="I8:L24"/>
  </mergeCells>
  <printOptions/>
  <pageMargins bottom="0.787401575" footer="0.0" header="0.0" left="0.511811024" right="0.511811024" top="0.787401575"/>
  <pageSetup orientation="landscape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6.86"/>
    <col customWidth="1" min="3" max="3" width="8.43"/>
    <col customWidth="1" min="4" max="4" width="13.57"/>
    <col customWidth="1" min="5" max="5" width="14.29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166</v>
      </c>
      <c r="B1" s="2"/>
      <c r="C1" s="2"/>
      <c r="D1" s="2"/>
      <c r="E1" s="2"/>
      <c r="F1" s="2"/>
      <c r="G1" s="2"/>
      <c r="H1" s="3"/>
      <c r="I1" s="5" t="s">
        <v>420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422</v>
      </c>
      <c r="J2" s="2"/>
      <c r="K2" s="2"/>
      <c r="L2" s="2"/>
    </row>
    <row r="3">
      <c r="A3" s="14">
        <v>1.0</v>
      </c>
      <c r="B3" s="286" t="s">
        <v>424</v>
      </c>
      <c r="C3" s="13" t="s">
        <v>15</v>
      </c>
      <c r="D3" s="216"/>
      <c r="E3" s="216"/>
      <c r="F3" s="21"/>
      <c r="G3" s="21"/>
      <c r="H3" s="21"/>
      <c r="I3" s="22" t="s">
        <v>21</v>
      </c>
      <c r="J3" s="317" t="s">
        <v>425</v>
      </c>
      <c r="K3" s="2"/>
      <c r="L3" s="2"/>
    </row>
    <row r="4">
      <c r="A4" s="14">
        <v>2.0</v>
      </c>
      <c r="B4" s="12"/>
      <c r="C4" s="13"/>
      <c r="D4" s="19"/>
      <c r="E4" s="152"/>
      <c r="F4" s="21"/>
      <c r="G4" s="21"/>
      <c r="H4" s="21"/>
      <c r="I4" s="22" t="s">
        <v>25</v>
      </c>
      <c r="J4" s="24" t="s">
        <v>428</v>
      </c>
      <c r="K4" s="2"/>
      <c r="L4" s="2"/>
    </row>
    <row r="5">
      <c r="A5" s="14">
        <v>3.0</v>
      </c>
      <c r="B5" s="12" t="s">
        <v>429</v>
      </c>
      <c r="C5" s="13" t="s">
        <v>24</v>
      </c>
      <c r="D5" s="26">
        <v>2.6131111E7</v>
      </c>
      <c r="E5" s="15">
        <v>2.6131111E7</v>
      </c>
      <c r="F5" s="21"/>
      <c r="G5" s="21"/>
      <c r="H5" s="21"/>
      <c r="I5" s="22" t="s">
        <v>30</v>
      </c>
      <c r="J5" s="24" t="s">
        <v>430</v>
      </c>
      <c r="K5" s="2"/>
      <c r="L5" s="2"/>
    </row>
    <row r="6">
      <c r="A6" s="14">
        <v>4.0</v>
      </c>
      <c r="B6" s="59" t="s">
        <v>431</v>
      </c>
      <c r="C6" s="13" t="str">
        <f>'LISTÃO'!G56</f>
        <v>PG/SG</v>
      </c>
      <c r="D6" s="26">
        <v>2.725E7</v>
      </c>
      <c r="E6" s="260">
        <v>2.943E7</v>
      </c>
      <c r="F6" s="260">
        <v>3.161E7</v>
      </c>
      <c r="G6" s="260">
        <v>3.379E7</v>
      </c>
      <c r="H6" s="165">
        <v>3.597E7</v>
      </c>
      <c r="I6" s="41" t="s">
        <v>39</v>
      </c>
      <c r="J6" s="2"/>
      <c r="K6" s="2"/>
      <c r="L6" s="2"/>
    </row>
    <row r="7">
      <c r="A7" s="14">
        <v>5.0</v>
      </c>
      <c r="B7" s="59" t="s">
        <v>434</v>
      </c>
      <c r="C7" s="13" t="s">
        <v>38</v>
      </c>
      <c r="D7" s="84">
        <v>1.05E7</v>
      </c>
      <c r="E7" s="17">
        <v>1.05E7</v>
      </c>
      <c r="F7" s="19">
        <v>1.05E7</v>
      </c>
      <c r="G7" s="260"/>
      <c r="H7" s="165"/>
      <c r="I7" s="53">
        <f>B18-D18-D19</f>
        <v>5569996</v>
      </c>
      <c r="J7" s="2"/>
      <c r="K7" s="2"/>
      <c r="L7" s="3"/>
    </row>
    <row r="8">
      <c r="A8" s="14">
        <v>6.0</v>
      </c>
      <c r="B8" s="64" t="s">
        <v>435</v>
      </c>
      <c r="C8" s="65" t="s">
        <v>38</v>
      </c>
      <c r="D8" s="68">
        <v>900000.0</v>
      </c>
      <c r="E8" s="68">
        <v>1010000.0</v>
      </c>
      <c r="F8" s="39">
        <v>1110000.0</v>
      </c>
      <c r="G8" s="39">
        <v>1390000.0</v>
      </c>
      <c r="H8" s="21"/>
      <c r="I8" s="55"/>
      <c r="J8" s="56"/>
      <c r="K8" s="56"/>
      <c r="L8" s="56"/>
    </row>
    <row r="9">
      <c r="A9" s="14">
        <v>7.0</v>
      </c>
      <c r="B9" s="189" t="s">
        <v>438</v>
      </c>
      <c r="C9" s="190" t="s">
        <v>45</v>
      </c>
      <c r="D9" s="15">
        <v>2.2615559E7</v>
      </c>
      <c r="E9" s="153"/>
      <c r="F9" s="69"/>
      <c r="G9" s="21"/>
      <c r="H9" s="21"/>
      <c r="I9" s="60"/>
    </row>
    <row r="10">
      <c r="A10" s="14">
        <v>8.0</v>
      </c>
      <c r="B10" s="67" t="s">
        <v>440</v>
      </c>
      <c r="C10" s="155" t="s">
        <v>47</v>
      </c>
      <c r="D10" s="153">
        <v>1.29E7</v>
      </c>
      <c r="E10" s="153">
        <v>1.3545E7</v>
      </c>
      <c r="F10" s="69">
        <v>1.419E7</v>
      </c>
      <c r="G10" s="21"/>
      <c r="H10" s="21"/>
      <c r="I10" s="60"/>
    </row>
    <row r="11">
      <c r="A11" s="14">
        <v>9.0</v>
      </c>
      <c r="B11" s="51" t="s">
        <v>442</v>
      </c>
      <c r="C11" s="58" t="s">
        <v>52</v>
      </c>
      <c r="D11" s="46">
        <v>1.3333334E7</v>
      </c>
      <c r="E11" s="46">
        <v>1.3333334E7</v>
      </c>
      <c r="F11" s="54">
        <v>1.3333334E7</v>
      </c>
      <c r="G11" s="21"/>
      <c r="H11" s="21"/>
      <c r="I11" s="60"/>
    </row>
    <row r="12">
      <c r="A12" s="14">
        <v>10.0</v>
      </c>
      <c r="B12" s="64" t="s">
        <v>444</v>
      </c>
      <c r="C12" s="65" t="s">
        <v>52</v>
      </c>
      <c r="D12" s="66">
        <v>800000.0</v>
      </c>
      <c r="E12" s="66">
        <v>900000.0</v>
      </c>
      <c r="F12" s="39">
        <v>990000.0</v>
      </c>
      <c r="G12" s="39">
        <v>1240000.0</v>
      </c>
      <c r="H12" s="21"/>
      <c r="I12" s="60"/>
    </row>
    <row r="13">
      <c r="A13" s="14">
        <v>11.0</v>
      </c>
      <c r="B13" s="43"/>
      <c r="C13" s="321"/>
      <c r="D13" s="54"/>
      <c r="E13" s="216"/>
      <c r="F13" s="216"/>
      <c r="G13" s="21"/>
      <c r="H13" s="21"/>
      <c r="I13" s="60"/>
    </row>
    <row r="14">
      <c r="A14" s="14">
        <v>12.0</v>
      </c>
      <c r="B14" s="64"/>
      <c r="C14" s="65"/>
      <c r="D14" s="66"/>
      <c r="E14" s="66"/>
      <c r="F14" s="39"/>
      <c r="G14" s="39"/>
      <c r="H14" s="21"/>
      <c r="I14" s="60"/>
    </row>
    <row r="15">
      <c r="A15" s="70">
        <v>13.0</v>
      </c>
      <c r="B15" s="12"/>
      <c r="C15" s="13"/>
      <c r="D15" s="154"/>
      <c r="E15" s="154"/>
      <c r="F15" s="154"/>
      <c r="G15" s="21"/>
      <c r="H15" s="21"/>
      <c r="I15" s="60"/>
    </row>
    <row r="16">
      <c r="A16" s="73">
        <v>14.0</v>
      </c>
      <c r="B16" s="12"/>
      <c r="C16" s="13"/>
      <c r="D16" s="154"/>
      <c r="E16" s="154"/>
      <c r="F16" s="154"/>
      <c r="G16" s="17"/>
      <c r="H16" s="21"/>
      <c r="I16" s="60"/>
    </row>
    <row r="17">
      <c r="A17" s="73">
        <v>15.0</v>
      </c>
      <c r="B17" s="12"/>
      <c r="C17" s="13"/>
      <c r="D17" s="154"/>
      <c r="E17" s="154"/>
      <c r="F17" s="154"/>
      <c r="G17" s="17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114430004</v>
      </c>
      <c r="E18" s="80">
        <f t="shared" si="1"/>
        <v>94849445</v>
      </c>
      <c r="F18" s="80">
        <f t="shared" si="1"/>
        <v>71733334</v>
      </c>
      <c r="G18" s="80">
        <f t="shared" si="1"/>
        <v>36420000</v>
      </c>
      <c r="H18" s="80">
        <f t="shared" si="1"/>
        <v>35970000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89"/>
      <c r="B21" s="101" t="s">
        <v>64</v>
      </c>
      <c r="C21" s="93"/>
      <c r="D21" s="109" t="s">
        <v>449</v>
      </c>
      <c r="E21" s="109" t="s">
        <v>449</v>
      </c>
      <c r="F21" s="109" t="s">
        <v>449</v>
      </c>
      <c r="G21" s="109" t="s">
        <v>449</v>
      </c>
      <c r="H21" s="109" t="s">
        <v>449</v>
      </c>
      <c r="I21" s="60"/>
    </row>
    <row r="22" ht="15.75" customHeight="1">
      <c r="A22" s="111"/>
      <c r="B22" s="113" t="s">
        <v>73</v>
      </c>
      <c r="C22" s="89"/>
      <c r="D22" s="109" t="s">
        <v>450</v>
      </c>
      <c r="E22" s="109" t="s">
        <v>450</v>
      </c>
      <c r="F22" s="109" t="s">
        <v>450</v>
      </c>
      <c r="G22" s="109" t="s">
        <v>450</v>
      </c>
      <c r="H22" s="109" t="s">
        <v>450</v>
      </c>
      <c r="I22" s="60"/>
    </row>
    <row r="23" ht="15.75" customHeight="1">
      <c r="A23" s="111"/>
      <c r="B23" s="105" t="s">
        <v>75</v>
      </c>
      <c r="C23" s="89"/>
      <c r="D23" s="109"/>
      <c r="E23" s="117" t="s">
        <v>190</v>
      </c>
      <c r="F23" s="109"/>
      <c r="G23" s="109"/>
      <c r="H23" s="109"/>
      <c r="I23" s="60"/>
    </row>
    <row r="24" ht="15.75" customHeight="1">
      <c r="A24" s="119"/>
      <c r="B24" s="119"/>
      <c r="C24" s="119"/>
      <c r="D24" s="109"/>
      <c r="E24" s="119"/>
      <c r="F24" s="119"/>
      <c r="G24" s="119"/>
      <c r="H24" s="109"/>
      <c r="I24" s="138"/>
      <c r="J24" s="139"/>
      <c r="K24" s="139"/>
      <c r="L24" s="139"/>
    </row>
    <row r="25" ht="15.75" customHeight="1">
      <c r="A25" s="124"/>
      <c r="B25" s="175"/>
      <c r="C25" s="126"/>
      <c r="D25" s="109"/>
      <c r="E25" s="124"/>
      <c r="F25" s="124"/>
      <c r="G25" s="124"/>
      <c r="H25" s="109"/>
      <c r="I25" s="124"/>
      <c r="J25" s="124"/>
      <c r="K25" s="124"/>
      <c r="L25" s="124"/>
    </row>
    <row r="26" ht="15.75" customHeight="1">
      <c r="A26" s="132"/>
      <c r="B26" s="132"/>
      <c r="C26" s="132"/>
      <c r="D26" s="132"/>
      <c r="E26" s="132"/>
      <c r="F26" s="132"/>
      <c r="G26" s="132"/>
      <c r="H26" s="132"/>
      <c r="I26" s="132"/>
      <c r="J26" s="132"/>
      <c r="K26" s="132"/>
      <c r="L26" s="132"/>
    </row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3:L3"/>
    <mergeCell ref="I7:L7"/>
    <mergeCell ref="I8:L24"/>
    <mergeCell ref="I1:L1"/>
    <mergeCell ref="A1:H1"/>
    <mergeCell ref="I6:L6"/>
    <mergeCell ref="I2:L2"/>
    <mergeCell ref="J5:L5"/>
  </mergeCells>
  <hyperlinks>
    <hyperlink display="Itapevi Terminals" location="LISTÃO!A1" ref="A1"/>
  </hyperlinks>
  <printOptions/>
  <pageMargins bottom="0.787401575" footer="0.0" header="0.0" left="0.511811024" right="0.511811024" top="0.787401575"/>
  <pageSetup orientation="landscape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1.0"/>
    <col customWidth="1" min="3" max="3" width="7.71"/>
    <col customWidth="1" min="4" max="4" width="14.14"/>
    <col customWidth="1" min="5" max="5" width="13.86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167</v>
      </c>
      <c r="B1" s="2"/>
      <c r="C1" s="2"/>
      <c r="D1" s="2"/>
      <c r="E1" s="2"/>
      <c r="F1" s="2"/>
      <c r="G1" s="2"/>
      <c r="H1" s="3"/>
      <c r="I1" s="5" t="s">
        <v>451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452</v>
      </c>
      <c r="J2" s="2"/>
      <c r="K2" s="2"/>
      <c r="L2" s="2"/>
    </row>
    <row r="3">
      <c r="A3" s="14">
        <v>1.0</v>
      </c>
      <c r="B3" s="12" t="str">
        <f>'LISTÃO'!J54</f>
        <v>Stephen Curry</v>
      </c>
      <c r="C3" s="13" t="str">
        <f>'LISTÃO'!K54</f>
        <v>PG</v>
      </c>
      <c r="D3" s="152">
        <v>4.0231758E7</v>
      </c>
      <c r="E3" s="152">
        <v>4.3006362E7</v>
      </c>
      <c r="F3" s="19">
        <v>4.5780966E7</v>
      </c>
      <c r="G3" s="21"/>
      <c r="H3" s="21"/>
      <c r="I3" s="22" t="s">
        <v>21</v>
      </c>
      <c r="J3" s="24" t="s">
        <v>453</v>
      </c>
      <c r="K3" s="2"/>
      <c r="L3" s="2"/>
    </row>
    <row r="4">
      <c r="A4" s="14">
        <v>2.0</v>
      </c>
      <c r="B4" s="12" t="s">
        <v>456</v>
      </c>
      <c r="C4" s="13" t="s">
        <v>15</v>
      </c>
      <c r="D4" s="165">
        <v>2028594.0</v>
      </c>
      <c r="E4" s="165"/>
      <c r="F4" s="21"/>
      <c r="G4" s="21"/>
      <c r="H4" s="21"/>
      <c r="I4" s="22" t="s">
        <v>25</v>
      </c>
      <c r="J4" s="24" t="s">
        <v>457</v>
      </c>
      <c r="K4" s="2"/>
      <c r="L4" s="2"/>
    </row>
    <row r="5">
      <c r="A5" s="14">
        <v>3.0</v>
      </c>
      <c r="B5" s="12" t="s">
        <v>459</v>
      </c>
      <c r="C5" s="13" t="s">
        <v>24</v>
      </c>
      <c r="D5" s="260">
        <v>7317073.0</v>
      </c>
      <c r="E5" s="165">
        <v>7682927.0</v>
      </c>
      <c r="F5" s="63"/>
      <c r="G5" s="21"/>
      <c r="H5" s="21"/>
      <c r="I5" s="22" t="s">
        <v>30</v>
      </c>
      <c r="J5" s="24" t="s">
        <v>461</v>
      </c>
      <c r="K5" s="2"/>
      <c r="L5" s="2"/>
    </row>
    <row r="6">
      <c r="A6" s="14">
        <v>4.0</v>
      </c>
      <c r="B6" s="12" t="s">
        <v>465</v>
      </c>
      <c r="C6" s="13" t="s">
        <v>28</v>
      </c>
      <c r="D6" s="61">
        <v>2731714.0</v>
      </c>
      <c r="E6" s="165"/>
      <c r="F6" s="225"/>
      <c r="G6" s="21"/>
      <c r="H6" s="21"/>
      <c r="I6" s="41" t="s">
        <v>39</v>
      </c>
      <c r="J6" s="2"/>
      <c r="K6" s="2"/>
      <c r="L6" s="2"/>
    </row>
    <row r="7">
      <c r="A7" s="14">
        <v>5.0</v>
      </c>
      <c r="B7" s="189" t="s">
        <v>468</v>
      </c>
      <c r="C7" s="190" t="s">
        <v>28</v>
      </c>
      <c r="D7" s="26">
        <v>1.01E7</v>
      </c>
      <c r="E7" s="15">
        <v>1.08E7</v>
      </c>
      <c r="F7" s="225"/>
      <c r="G7" s="21"/>
      <c r="H7" s="21"/>
      <c r="I7" s="53">
        <f>B18-D18-D19</f>
        <v>1255563</v>
      </c>
      <c r="J7" s="2"/>
      <c r="K7" s="2"/>
      <c r="L7" s="3"/>
    </row>
    <row r="8">
      <c r="A8" s="14">
        <v>6.0</v>
      </c>
      <c r="B8" s="12" t="s">
        <v>473</v>
      </c>
      <c r="C8" s="190" t="s">
        <v>28</v>
      </c>
      <c r="D8" s="26">
        <v>1.25E7</v>
      </c>
      <c r="E8" s="26">
        <v>1.35E7</v>
      </c>
      <c r="F8" s="26">
        <v>1.25E7</v>
      </c>
      <c r="G8" s="15">
        <v>1.15E7</v>
      </c>
      <c r="H8" s="21"/>
      <c r="I8" s="55"/>
      <c r="J8" s="56"/>
      <c r="K8" s="56"/>
      <c r="L8" s="56"/>
    </row>
    <row r="9">
      <c r="A9" s="14">
        <v>7.0</v>
      </c>
      <c r="B9" s="228" t="s">
        <v>475</v>
      </c>
      <c r="C9" s="229" t="s">
        <v>28</v>
      </c>
      <c r="D9" s="61">
        <v>4861208.0</v>
      </c>
      <c r="E9" s="15"/>
      <c r="F9" s="26"/>
      <c r="G9" s="26"/>
      <c r="H9" s="21"/>
      <c r="I9" s="60"/>
    </row>
    <row r="10">
      <c r="A10" s="14">
        <v>8.0</v>
      </c>
      <c r="B10" s="330" t="s">
        <v>476</v>
      </c>
      <c r="C10" s="229" t="s">
        <v>36</v>
      </c>
      <c r="D10" s="15"/>
      <c r="E10" s="26"/>
      <c r="F10" s="26"/>
      <c r="G10" s="26"/>
      <c r="H10" s="21"/>
      <c r="I10" s="60"/>
    </row>
    <row r="11">
      <c r="A11" s="14">
        <v>9.0</v>
      </c>
      <c r="B11" s="59" t="s">
        <v>482</v>
      </c>
      <c r="C11" s="44" t="s">
        <v>47</v>
      </c>
      <c r="D11" s="40">
        <v>2000000.0</v>
      </c>
      <c r="E11" s="63"/>
      <c r="F11" s="63"/>
      <c r="G11" s="26"/>
      <c r="H11" s="21"/>
      <c r="I11" s="60"/>
    </row>
    <row r="12">
      <c r="A12" s="14">
        <v>10.0</v>
      </c>
      <c r="B12" s="59" t="s">
        <v>484</v>
      </c>
      <c r="C12" s="44" t="s">
        <v>50</v>
      </c>
      <c r="D12" s="165">
        <v>2.3271604E7</v>
      </c>
      <c r="E12" s="17"/>
      <c r="F12" s="21"/>
      <c r="G12" s="21"/>
      <c r="H12" s="21"/>
      <c r="I12" s="60"/>
    </row>
    <row r="13">
      <c r="A13" s="14">
        <v>11.0</v>
      </c>
      <c r="B13" s="59" t="s">
        <v>485</v>
      </c>
      <c r="C13" s="44" t="s">
        <v>52</v>
      </c>
      <c r="D13" s="160">
        <v>1702486.0</v>
      </c>
      <c r="E13" s="201"/>
      <c r="F13" s="201"/>
      <c r="G13" s="21"/>
      <c r="H13" s="21"/>
      <c r="I13" s="60"/>
    </row>
    <row r="14">
      <c r="A14" s="14">
        <v>12.0</v>
      </c>
      <c r="B14" s="261" t="s">
        <v>487</v>
      </c>
      <c r="C14" s="262" t="s">
        <v>52</v>
      </c>
      <c r="D14" s="204">
        <v>1.2E7</v>
      </c>
      <c r="E14" s="204">
        <v>1.2E7</v>
      </c>
      <c r="F14" s="202">
        <v>1.2E7</v>
      </c>
      <c r="G14" s="21"/>
      <c r="H14" s="21"/>
      <c r="I14" s="60"/>
    </row>
    <row r="15">
      <c r="A15" s="70">
        <v>13.0</v>
      </c>
      <c r="B15" s="59"/>
      <c r="C15" s="44"/>
      <c r="D15" s="160"/>
      <c r="E15" s="206"/>
      <c r="F15" s="21"/>
      <c r="G15" s="21"/>
      <c r="H15" s="21"/>
      <c r="I15" s="60"/>
    </row>
    <row r="16">
      <c r="A16" s="73">
        <v>14.0</v>
      </c>
      <c r="B16" s="330"/>
      <c r="C16" s="229"/>
      <c r="D16" s="15"/>
      <c r="E16" s="206"/>
      <c r="F16" s="21"/>
      <c r="G16" s="21"/>
      <c r="H16" s="21"/>
      <c r="I16" s="60"/>
    </row>
    <row r="17">
      <c r="A17" s="73">
        <v>15.0</v>
      </c>
      <c r="B17" s="228"/>
      <c r="C17" s="229"/>
      <c r="D17" s="61"/>
      <c r="E17" s="16"/>
      <c r="F17" s="40"/>
      <c r="G17" s="21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118744437</v>
      </c>
      <c r="E18" s="80">
        <f t="shared" si="1"/>
        <v>86989289</v>
      </c>
      <c r="F18" s="80">
        <f t="shared" si="1"/>
        <v>70280966</v>
      </c>
      <c r="G18" s="80">
        <f t="shared" si="1"/>
        <v>11500000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177">
        <v>0.0</v>
      </c>
      <c r="E19" s="17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89"/>
      <c r="B21" s="101" t="s">
        <v>64</v>
      </c>
      <c r="C21" s="93"/>
      <c r="D21" s="109" t="s">
        <v>497</v>
      </c>
      <c r="E21" s="336" t="s">
        <v>499</v>
      </c>
      <c r="F21" s="109" t="s">
        <v>499</v>
      </c>
      <c r="G21" s="109" t="s">
        <v>499</v>
      </c>
      <c r="H21" s="109" t="s">
        <v>499</v>
      </c>
      <c r="I21" s="60"/>
    </row>
    <row r="22" ht="15.75" customHeight="1">
      <c r="A22" s="111"/>
      <c r="B22" s="113" t="s">
        <v>73</v>
      </c>
      <c r="C22" s="89"/>
      <c r="D22" s="109"/>
      <c r="E22" s="109" t="s">
        <v>497</v>
      </c>
      <c r="F22" s="109" t="s">
        <v>497</v>
      </c>
      <c r="G22" s="109" t="s">
        <v>497</v>
      </c>
      <c r="H22" s="109" t="s">
        <v>497</v>
      </c>
      <c r="I22" s="60"/>
    </row>
    <row r="23" ht="15.75" customHeight="1">
      <c r="A23" s="111"/>
      <c r="B23" s="105" t="s">
        <v>75</v>
      </c>
      <c r="C23" s="89"/>
      <c r="D23" s="109"/>
      <c r="E23" s="242"/>
      <c r="F23" s="109"/>
      <c r="G23" s="109"/>
      <c r="H23" s="109"/>
      <c r="I23" s="60"/>
    </row>
    <row r="24" ht="15.75" customHeight="1">
      <c r="A24" s="119"/>
      <c r="B24" s="306"/>
      <c r="C24" s="119"/>
      <c r="D24" s="109"/>
      <c r="E24" s="109"/>
      <c r="F24" s="119"/>
      <c r="G24" s="109"/>
      <c r="H24" s="109"/>
      <c r="I24" s="138"/>
      <c r="J24" s="139"/>
      <c r="K24" s="139"/>
      <c r="L24" s="139"/>
    </row>
    <row r="25" ht="15.75" customHeight="1">
      <c r="A25" s="124"/>
      <c r="B25" s="175"/>
      <c r="C25" s="124"/>
      <c r="D25" s="109"/>
      <c r="E25" s="242"/>
      <c r="F25" s="124"/>
      <c r="G25" s="109"/>
      <c r="H25" s="109"/>
      <c r="I25" s="124"/>
      <c r="J25" s="124"/>
      <c r="K25" s="124"/>
      <c r="L25" s="124"/>
    </row>
    <row r="26" ht="15.75" customHeight="1">
      <c r="A26" s="340"/>
      <c r="B26" s="130"/>
      <c r="C26" s="342"/>
      <c r="D26" s="124"/>
      <c r="E26" s="124"/>
      <c r="F26" s="124"/>
      <c r="G26" s="124"/>
      <c r="H26" s="124"/>
      <c r="I26" s="124"/>
      <c r="J26" s="124"/>
      <c r="K26" s="124"/>
      <c r="L26" s="124"/>
    </row>
    <row r="27" ht="15.75" customHeight="1">
      <c r="A27" s="342"/>
      <c r="B27" s="130"/>
      <c r="C27" s="342"/>
      <c r="D27" s="132"/>
      <c r="E27" s="132"/>
      <c r="F27" s="132"/>
      <c r="G27" s="132"/>
      <c r="H27" s="132"/>
      <c r="I27" s="132"/>
      <c r="J27" s="132"/>
      <c r="K27" s="132"/>
      <c r="L27" s="132"/>
    </row>
    <row r="28" ht="15.75" customHeight="1">
      <c r="A28" s="342"/>
      <c r="B28" s="130"/>
      <c r="C28" s="342"/>
      <c r="D28" s="132"/>
      <c r="E28" s="132"/>
      <c r="F28" s="132"/>
      <c r="G28" s="132"/>
      <c r="H28" s="132"/>
      <c r="I28" s="132"/>
      <c r="J28" s="132"/>
      <c r="K28" s="132"/>
      <c r="L28" s="132"/>
    </row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5:L5"/>
    <mergeCell ref="I7:L7"/>
    <mergeCell ref="I8:L24"/>
    <mergeCell ref="I6:L6"/>
    <mergeCell ref="I1:L1"/>
    <mergeCell ref="A1:H1"/>
    <mergeCell ref="I2:L2"/>
    <mergeCell ref="J3:L3"/>
  </mergeCells>
  <hyperlinks>
    <hyperlink display="Brasília Ariranhas" location="LISTÃO!A1" ref="A1"/>
  </hyperlinks>
  <printOptions/>
  <pageMargins bottom="0.787401575" footer="0.0" header="0.0" left="0.511811024" right="0.511811024" top="0.787401575"/>
  <pageSetup orientation="landscape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2.0"/>
    <col customWidth="1" min="3" max="3" width="7.86"/>
    <col customWidth="1" min="4" max="4" width="13.29"/>
    <col customWidth="1" min="5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168</v>
      </c>
      <c r="B1" s="2"/>
      <c r="C1" s="2"/>
      <c r="D1" s="2"/>
      <c r="E1" s="2"/>
      <c r="F1" s="2"/>
      <c r="G1" s="2"/>
      <c r="H1" s="3"/>
      <c r="I1" s="5" t="s">
        <v>454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458</v>
      </c>
      <c r="J2" s="2"/>
      <c r="K2" s="2"/>
      <c r="L2" s="2"/>
    </row>
    <row r="3">
      <c r="A3" s="14">
        <v>1.0</v>
      </c>
      <c r="B3" s="12" t="s">
        <v>460</v>
      </c>
      <c r="C3" s="13" t="s">
        <v>15</v>
      </c>
      <c r="D3" s="16">
        <v>6392760.0</v>
      </c>
      <c r="E3" s="15">
        <v>8099627.0</v>
      </c>
      <c r="F3" s="75"/>
      <c r="G3" s="21"/>
      <c r="H3" s="21"/>
      <c r="I3" s="22" t="s">
        <v>21</v>
      </c>
      <c r="J3" s="24" t="s">
        <v>462</v>
      </c>
      <c r="K3" s="2"/>
      <c r="L3" s="2"/>
    </row>
    <row r="4">
      <c r="A4" s="14">
        <v>2.0</v>
      </c>
      <c r="B4" s="223" t="s">
        <v>464</v>
      </c>
      <c r="C4" s="224" t="s">
        <v>24</v>
      </c>
      <c r="D4" s="160">
        <v>2174318.0</v>
      </c>
      <c r="E4" s="61"/>
      <c r="F4" s="296"/>
      <c r="G4" s="21"/>
      <c r="H4" s="21"/>
      <c r="I4" s="22" t="s">
        <v>25</v>
      </c>
      <c r="J4" s="24" t="s">
        <v>466</v>
      </c>
      <c r="K4" s="2"/>
      <c r="L4" s="2"/>
    </row>
    <row r="5">
      <c r="A5" s="14">
        <v>3.0</v>
      </c>
      <c r="B5" s="254" t="s">
        <v>467</v>
      </c>
      <c r="C5" s="255" t="s">
        <v>38</v>
      </c>
      <c r="D5" s="235">
        <v>1000000.0</v>
      </c>
      <c r="E5" s="235">
        <v>1130000.0</v>
      </c>
      <c r="F5" s="217">
        <v>1240000.0</v>
      </c>
      <c r="G5" s="217">
        <v>1550000.0</v>
      </c>
      <c r="H5" s="21"/>
      <c r="I5" s="22" t="s">
        <v>30</v>
      </c>
      <c r="J5" s="24" t="s">
        <v>469</v>
      </c>
      <c r="K5" s="2"/>
      <c r="L5" s="2"/>
    </row>
    <row r="6">
      <c r="A6" s="14">
        <v>4.0</v>
      </c>
      <c r="B6" s="223" t="s">
        <v>471</v>
      </c>
      <c r="C6" s="326" t="s">
        <v>38</v>
      </c>
      <c r="D6" s="284">
        <v>2429400.0</v>
      </c>
      <c r="E6" s="328">
        <v>2545320.0</v>
      </c>
      <c r="F6" s="212">
        <v>4054695.0</v>
      </c>
      <c r="G6" s="21"/>
      <c r="H6" s="21"/>
      <c r="I6" s="41" t="s">
        <v>39</v>
      </c>
      <c r="J6" s="2"/>
      <c r="K6" s="2"/>
      <c r="L6" s="2"/>
    </row>
    <row r="7">
      <c r="A7" s="14">
        <v>5.0</v>
      </c>
      <c r="B7" s="67" t="s">
        <v>477</v>
      </c>
      <c r="C7" s="29" t="s">
        <v>38</v>
      </c>
      <c r="D7" s="153">
        <v>4028400.0</v>
      </c>
      <c r="E7" s="69">
        <v>5345687.0</v>
      </c>
      <c r="F7" s="63"/>
      <c r="G7" s="21"/>
      <c r="H7" s="21"/>
      <c r="I7" s="53">
        <f>B18-D18-D19-B25-B26</f>
        <v>3937880</v>
      </c>
      <c r="J7" s="2"/>
      <c r="K7" s="2"/>
      <c r="L7" s="3"/>
    </row>
    <row r="8">
      <c r="A8" s="14">
        <v>6.0</v>
      </c>
      <c r="B8" s="223" t="s">
        <v>483</v>
      </c>
      <c r="C8" s="293" t="s">
        <v>28</v>
      </c>
      <c r="D8" s="28">
        <v>2905800.0</v>
      </c>
      <c r="E8" s="332">
        <v>3044160.0</v>
      </c>
      <c r="F8" s="332">
        <v>4675830.0</v>
      </c>
      <c r="G8" s="21"/>
      <c r="H8" s="21"/>
      <c r="I8" s="334"/>
      <c r="J8" s="334"/>
      <c r="K8" s="334"/>
      <c r="L8" s="334"/>
    </row>
    <row r="9">
      <c r="A9" s="14">
        <v>7.0</v>
      </c>
      <c r="B9" s="223" t="s">
        <v>488</v>
      </c>
      <c r="C9" s="293" t="s">
        <v>28</v>
      </c>
      <c r="D9" s="54">
        <v>1.815E7</v>
      </c>
      <c r="E9" s="63"/>
      <c r="F9" s="63"/>
      <c r="G9" s="21"/>
      <c r="H9" s="21"/>
      <c r="I9" s="334"/>
      <c r="J9" s="334"/>
      <c r="K9" s="334"/>
      <c r="L9" s="334"/>
    </row>
    <row r="10">
      <c r="A10" s="14">
        <v>8.0</v>
      </c>
      <c r="B10" s="12" t="s">
        <v>489</v>
      </c>
      <c r="C10" s="13" t="s">
        <v>28</v>
      </c>
      <c r="D10" s="165">
        <v>1.7E7</v>
      </c>
      <c r="E10" s="63"/>
      <c r="F10" s="63"/>
      <c r="G10" s="21"/>
      <c r="H10" s="21"/>
      <c r="I10" s="55"/>
      <c r="J10" s="56"/>
      <c r="K10" s="56"/>
      <c r="L10" s="56"/>
    </row>
    <row r="11">
      <c r="A11" s="14">
        <v>9.0</v>
      </c>
      <c r="B11" s="12" t="s">
        <v>490</v>
      </c>
      <c r="C11" s="148" t="s">
        <v>36</v>
      </c>
      <c r="D11" s="26">
        <v>3.2742E7</v>
      </c>
      <c r="E11" s="26">
        <v>3.43791E7</v>
      </c>
      <c r="F11" s="15">
        <v>3.60162E7</v>
      </c>
      <c r="G11" s="21"/>
      <c r="H11" s="17"/>
      <c r="I11" s="60"/>
    </row>
    <row r="12">
      <c r="A12" s="14">
        <v>10.0</v>
      </c>
      <c r="B12" s="144" t="s">
        <v>491</v>
      </c>
      <c r="C12" s="271" t="s">
        <v>36</v>
      </c>
      <c r="D12" s="66">
        <v>2950000.0</v>
      </c>
      <c r="E12" s="66">
        <v>3320000.0</v>
      </c>
      <c r="F12" s="191">
        <v>3650000.0</v>
      </c>
      <c r="G12" s="191">
        <v>4560000.0</v>
      </c>
      <c r="H12" s="21"/>
      <c r="I12" s="60"/>
    </row>
    <row r="13">
      <c r="A13" s="14">
        <v>11.0</v>
      </c>
      <c r="B13" s="12" t="s">
        <v>492</v>
      </c>
      <c r="C13" s="148" t="s">
        <v>45</v>
      </c>
      <c r="D13" s="15">
        <v>3280920.0</v>
      </c>
      <c r="E13" s="15"/>
      <c r="F13" s="75"/>
      <c r="G13" s="21"/>
      <c r="H13" s="21"/>
      <c r="I13" s="60"/>
    </row>
    <row r="14">
      <c r="A14" s="14">
        <v>12.0</v>
      </c>
      <c r="B14" s="12" t="s">
        <v>493</v>
      </c>
      <c r="C14" s="148" t="s">
        <v>47</v>
      </c>
      <c r="D14" s="26">
        <v>2961120.0</v>
      </c>
      <c r="E14" s="15">
        <v>4548280.0</v>
      </c>
      <c r="F14" s="157"/>
      <c r="G14" s="160"/>
      <c r="H14" s="21"/>
      <c r="I14" s="60"/>
    </row>
    <row r="15">
      <c r="A15" s="70">
        <v>13.0</v>
      </c>
      <c r="B15" s="223" t="s">
        <v>495</v>
      </c>
      <c r="C15" s="326" t="s">
        <v>50</v>
      </c>
      <c r="D15" s="297">
        <v>1.2727273E7</v>
      </c>
      <c r="E15" s="297">
        <v>1.1709091E7</v>
      </c>
      <c r="F15" s="157">
        <v>1.0690909E7</v>
      </c>
      <c r="G15" s="160">
        <v>9672727.0</v>
      </c>
      <c r="H15" s="21"/>
      <c r="I15" s="60"/>
    </row>
    <row r="16">
      <c r="A16" s="70">
        <v>14.0</v>
      </c>
      <c r="B16" s="223" t="s">
        <v>496</v>
      </c>
      <c r="C16" s="326" t="s">
        <v>52</v>
      </c>
      <c r="D16" s="284">
        <v>1559712.0</v>
      </c>
      <c r="E16" s="328">
        <v>1663861.0</v>
      </c>
      <c r="F16" s="328">
        <v>1802057.0</v>
      </c>
      <c r="G16" s="21"/>
      <c r="H16" s="21"/>
      <c r="I16" s="60"/>
    </row>
    <row r="17">
      <c r="A17" s="70">
        <v>15.0</v>
      </c>
      <c r="B17" s="223" t="s">
        <v>500</v>
      </c>
      <c r="C17" s="326" t="s">
        <v>52</v>
      </c>
      <c r="D17" s="341">
        <v>2376840.0</v>
      </c>
      <c r="E17" s="202">
        <v>3909902.0</v>
      </c>
      <c r="F17" s="157"/>
      <c r="G17" s="21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112678543</v>
      </c>
      <c r="E18" s="80">
        <f t="shared" si="1"/>
        <v>79695028</v>
      </c>
      <c r="F18" s="80">
        <f t="shared" si="1"/>
        <v>62129691</v>
      </c>
      <c r="G18" s="80">
        <f t="shared" si="1"/>
        <v>15782727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177">
        <f>1050000+2333577</f>
        <v>3383577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89"/>
      <c r="B21" s="101" t="s">
        <v>64</v>
      </c>
      <c r="C21" s="93"/>
      <c r="D21" s="135" t="s">
        <v>499</v>
      </c>
      <c r="E21" s="109" t="s">
        <v>123</v>
      </c>
      <c r="F21" s="109" t="s">
        <v>123</v>
      </c>
      <c r="G21" s="109" t="s">
        <v>123</v>
      </c>
      <c r="H21" s="109" t="s">
        <v>123</v>
      </c>
      <c r="I21" s="60"/>
    </row>
    <row r="22" ht="15.75" customHeight="1">
      <c r="A22" s="111"/>
      <c r="B22" s="113" t="s">
        <v>73</v>
      </c>
      <c r="C22" s="89"/>
      <c r="D22" s="109"/>
      <c r="E22" s="109" t="s">
        <v>506</v>
      </c>
      <c r="F22" s="109" t="s">
        <v>506</v>
      </c>
      <c r="G22" s="109" t="s">
        <v>506</v>
      </c>
      <c r="H22" s="109" t="s">
        <v>506</v>
      </c>
      <c r="I22" s="60"/>
    </row>
    <row r="23" ht="15.75" customHeight="1">
      <c r="A23" s="111"/>
      <c r="B23" s="105" t="s">
        <v>75</v>
      </c>
      <c r="C23" s="89"/>
      <c r="D23" s="135"/>
      <c r="E23" s="109"/>
      <c r="F23" s="109"/>
      <c r="G23" s="109"/>
      <c r="H23" s="132"/>
      <c r="I23" s="60"/>
    </row>
    <row r="24" ht="15.75" customHeight="1">
      <c r="A24" s="119"/>
      <c r="B24" s="134"/>
      <c r="C24" s="119"/>
      <c r="D24" s="109"/>
      <c r="E24" s="119"/>
      <c r="F24" s="119"/>
      <c r="G24" s="119"/>
      <c r="H24" s="109"/>
      <c r="I24" s="138"/>
      <c r="J24" s="139"/>
      <c r="K24" s="139"/>
      <c r="L24" s="139"/>
    </row>
    <row r="25" ht="15.75" customHeight="1">
      <c r="A25" s="124"/>
      <c r="B25" s="130"/>
      <c r="C25" s="124"/>
      <c r="D25" s="109"/>
      <c r="E25" s="124"/>
      <c r="F25" s="124"/>
      <c r="G25" s="124"/>
      <c r="H25" s="109"/>
      <c r="I25" s="132"/>
      <c r="J25" s="132"/>
      <c r="K25" s="132"/>
      <c r="L25" s="132"/>
    </row>
    <row r="26" ht="15.75" customHeight="1">
      <c r="A26" s="124"/>
      <c r="B26" s="233"/>
      <c r="C26" s="126"/>
      <c r="D26" s="109"/>
      <c r="E26" s="124"/>
      <c r="F26" s="124"/>
      <c r="G26" s="124"/>
      <c r="H26" s="109"/>
      <c r="I26" s="132"/>
      <c r="J26" s="132"/>
      <c r="K26" s="132"/>
      <c r="L26" s="132"/>
    </row>
    <row r="27" ht="15.75" customHeight="1">
      <c r="A27" s="132"/>
      <c r="B27" s="130"/>
      <c r="C27" s="132"/>
      <c r="D27" s="132"/>
      <c r="E27" s="132"/>
      <c r="F27" s="132"/>
      <c r="G27" s="132"/>
      <c r="H27" s="132"/>
      <c r="I27" s="132"/>
      <c r="J27" s="132"/>
      <c r="K27" s="132"/>
      <c r="L27" s="132"/>
    </row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I1:L1"/>
    <mergeCell ref="I2:L2"/>
    <mergeCell ref="A1:H1"/>
    <mergeCell ref="I7:L7"/>
    <mergeCell ref="I10:L24"/>
    <mergeCell ref="J4:L4"/>
    <mergeCell ref="J3:L3"/>
    <mergeCell ref="J5:L5"/>
    <mergeCell ref="I6:L6"/>
  </mergeCells>
  <hyperlinks>
    <hyperlink display="Baltimore Barons" location="LISTÃO!A1" ref="A1"/>
  </hyperlinks>
  <printOptions/>
  <pageMargins bottom="0.787401575" footer="0.0" header="0.0" left="0.511811024" right="0.511811024" top="0.787401575"/>
  <pageSetup orientation="landscape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3.29"/>
    <col customWidth="1" min="3" max="3" width="7.86"/>
    <col customWidth="1" min="4" max="4" width="14.14"/>
    <col customWidth="1" min="5" max="5" width="13.71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169</v>
      </c>
      <c r="B1" s="2"/>
      <c r="C1" s="2"/>
      <c r="D1" s="2"/>
      <c r="E1" s="2"/>
      <c r="F1" s="2"/>
      <c r="G1" s="2"/>
      <c r="H1" s="3"/>
      <c r="I1" s="324" t="s">
        <v>455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325" t="s">
        <v>463</v>
      </c>
      <c r="J2" s="2"/>
      <c r="K2" s="2"/>
      <c r="L2" s="2"/>
    </row>
    <row r="3">
      <c r="A3" s="14">
        <v>1.0</v>
      </c>
      <c r="B3" s="67" t="s">
        <v>470</v>
      </c>
      <c r="C3" s="29" t="s">
        <v>15</v>
      </c>
      <c r="D3" s="153">
        <v>3400000.0</v>
      </c>
      <c r="E3" s="153">
        <v>3830000.0</v>
      </c>
      <c r="F3" s="194">
        <v>4210000.0</v>
      </c>
      <c r="G3" s="194">
        <v>5260000.0</v>
      </c>
      <c r="H3" s="21"/>
      <c r="I3" s="22" t="s">
        <v>21</v>
      </c>
      <c r="J3" s="327" t="s">
        <v>472</v>
      </c>
      <c r="K3" s="2"/>
      <c r="L3" s="2"/>
    </row>
    <row r="4">
      <c r="A4" s="14">
        <v>2.0</v>
      </c>
      <c r="B4" s="67" t="s">
        <v>474</v>
      </c>
      <c r="C4" s="29" t="s">
        <v>15</v>
      </c>
      <c r="D4" s="69">
        <v>3.3296296E7</v>
      </c>
      <c r="E4" s="69"/>
      <c r="F4" s="329"/>
      <c r="G4" s="329"/>
      <c r="H4" s="21"/>
      <c r="I4" s="22" t="s">
        <v>25</v>
      </c>
      <c r="J4" s="327" t="s">
        <v>478</v>
      </c>
      <c r="K4" s="2"/>
      <c r="L4" s="2"/>
    </row>
    <row r="5">
      <c r="A5" s="14">
        <v>3.0</v>
      </c>
      <c r="B5" s="67" t="s">
        <v>479</v>
      </c>
      <c r="C5" s="29" t="s">
        <v>24</v>
      </c>
      <c r="D5" s="153">
        <v>4463640.0</v>
      </c>
      <c r="E5" s="69">
        <v>5686677.0</v>
      </c>
      <c r="F5" s="329"/>
      <c r="G5" s="329"/>
      <c r="H5" s="21"/>
      <c r="I5" s="22" t="s">
        <v>30</v>
      </c>
      <c r="J5" s="327" t="s">
        <v>480</v>
      </c>
      <c r="K5" s="2"/>
      <c r="L5" s="2"/>
    </row>
    <row r="6">
      <c r="A6" s="14">
        <v>4.0</v>
      </c>
      <c r="B6" s="223" t="s">
        <v>481</v>
      </c>
      <c r="C6" s="326" t="s">
        <v>38</v>
      </c>
      <c r="D6" s="46">
        <v>2475840.0</v>
      </c>
      <c r="E6" s="331">
        <v>3944013.0</v>
      </c>
      <c r="F6" s="329"/>
      <c r="G6" s="329"/>
      <c r="H6" s="21"/>
      <c r="I6" s="41" t="s">
        <v>39</v>
      </c>
      <c r="J6" s="2"/>
      <c r="K6" s="2"/>
      <c r="L6" s="2"/>
    </row>
    <row r="7">
      <c r="A7" s="14">
        <v>5.0</v>
      </c>
      <c r="B7" s="198" t="s">
        <v>486</v>
      </c>
      <c r="C7" s="199" t="s">
        <v>28</v>
      </c>
      <c r="D7" s="333">
        <v>1995120.0</v>
      </c>
      <c r="E7" s="335">
        <v>2090040.0</v>
      </c>
      <c r="F7" s="335">
        <v>3768342.0</v>
      </c>
      <c r="G7" s="329"/>
      <c r="H7" s="21"/>
      <c r="I7" s="53">
        <f>B18-D18-D19</f>
        <v>1030611</v>
      </c>
      <c r="J7" s="2"/>
      <c r="K7" s="2"/>
      <c r="L7" s="3"/>
    </row>
    <row r="8">
      <c r="A8" s="14">
        <v>6.0</v>
      </c>
      <c r="B8" s="67" t="s">
        <v>494</v>
      </c>
      <c r="C8" s="29" t="s">
        <v>28</v>
      </c>
      <c r="D8" s="69">
        <v>3.270069E7</v>
      </c>
      <c r="E8" s="332"/>
      <c r="F8" s="332"/>
      <c r="G8" s="329"/>
      <c r="H8" s="21"/>
      <c r="I8" s="55"/>
      <c r="J8" s="56"/>
      <c r="K8" s="56"/>
      <c r="L8" s="56"/>
    </row>
    <row r="9">
      <c r="A9" s="14">
        <v>7.0</v>
      </c>
      <c r="B9" s="12" t="s">
        <v>498</v>
      </c>
      <c r="C9" s="13" t="s">
        <v>28</v>
      </c>
      <c r="D9" s="69">
        <v>2320044.0</v>
      </c>
      <c r="E9" s="332"/>
      <c r="F9" s="329"/>
      <c r="G9" s="329"/>
      <c r="H9" s="21"/>
      <c r="I9" s="60"/>
    </row>
    <row r="10">
      <c r="A10" s="14">
        <v>8.0</v>
      </c>
      <c r="B10" s="254" t="s">
        <v>501</v>
      </c>
      <c r="C10" s="337" t="s">
        <v>36</v>
      </c>
      <c r="D10" s="338">
        <v>5500000.0</v>
      </c>
      <c r="E10" s="338">
        <v>6190000.0</v>
      </c>
      <c r="F10" s="339">
        <v>6810000.0</v>
      </c>
      <c r="G10" s="339">
        <v>8510000.0</v>
      </c>
      <c r="H10" s="21"/>
      <c r="I10" s="60"/>
    </row>
    <row r="11">
      <c r="A11" s="14">
        <v>9.0</v>
      </c>
      <c r="B11" s="67" t="s">
        <v>502</v>
      </c>
      <c r="C11" s="155" t="s">
        <v>47</v>
      </c>
      <c r="D11" s="69">
        <v>2351839.0</v>
      </c>
      <c r="E11" s="338"/>
      <c r="F11" s="339"/>
      <c r="G11" s="339"/>
      <c r="H11" s="21"/>
      <c r="I11" s="60"/>
    </row>
    <row r="12">
      <c r="A12" s="14">
        <v>10.0</v>
      </c>
      <c r="B12" s="67" t="s">
        <v>503</v>
      </c>
      <c r="C12" s="155" t="s">
        <v>50</v>
      </c>
      <c r="D12" s="69">
        <v>1.69E7</v>
      </c>
      <c r="E12" s="343"/>
      <c r="F12" s="28"/>
      <c r="G12" s="329"/>
      <c r="H12" s="21"/>
      <c r="I12" s="60"/>
    </row>
    <row r="13">
      <c r="A13" s="14">
        <v>11.0</v>
      </c>
      <c r="B13" s="12" t="s">
        <v>504</v>
      </c>
      <c r="C13" s="13" t="s">
        <v>52</v>
      </c>
      <c r="D13" s="344">
        <v>9565920.0</v>
      </c>
      <c r="E13" s="332">
        <v>1.00182E7</v>
      </c>
      <c r="F13" s="332">
        <v>1.263295E7</v>
      </c>
      <c r="G13" s="329"/>
      <c r="H13" s="21"/>
      <c r="I13" s="60"/>
    </row>
    <row r="14">
      <c r="A14" s="14">
        <v>12.0</v>
      </c>
      <c r="B14" s="67" t="s">
        <v>505</v>
      </c>
      <c r="C14" s="155" t="s">
        <v>52</v>
      </c>
      <c r="D14" s="69">
        <v>4000000.0</v>
      </c>
      <c r="E14" s="332"/>
      <c r="F14" s="332"/>
      <c r="G14" s="329"/>
      <c r="H14" s="21"/>
      <c r="I14" s="60"/>
    </row>
    <row r="15">
      <c r="A15" s="70">
        <v>13.0</v>
      </c>
      <c r="B15" s="12"/>
      <c r="C15" s="13"/>
      <c r="D15" s="344"/>
      <c r="E15" s="332"/>
      <c r="F15" s="332"/>
      <c r="G15" s="329"/>
      <c r="H15" s="21"/>
      <c r="I15" s="60"/>
    </row>
    <row r="16">
      <c r="A16" s="73">
        <v>14.0</v>
      </c>
      <c r="B16" s="67"/>
      <c r="C16" s="155"/>
      <c r="D16" s="69"/>
      <c r="E16" s="343"/>
      <c r="F16" s="28"/>
      <c r="G16" s="329"/>
      <c r="H16" s="21"/>
      <c r="I16" s="60"/>
    </row>
    <row r="17">
      <c r="A17" s="73">
        <v>15.0</v>
      </c>
      <c r="B17" s="67"/>
      <c r="C17" s="155"/>
      <c r="D17" s="69"/>
      <c r="E17" s="17"/>
      <c r="F17" s="152"/>
      <c r="G17" s="345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118969389</v>
      </c>
      <c r="E18" s="80">
        <f t="shared" si="1"/>
        <v>31758930</v>
      </c>
      <c r="F18" s="80">
        <f t="shared" si="1"/>
        <v>27421292</v>
      </c>
      <c r="G18" s="80">
        <f t="shared" si="1"/>
        <v>13770000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17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111"/>
      <c r="B21" s="101" t="s">
        <v>64</v>
      </c>
      <c r="C21" s="89"/>
      <c r="D21" s="346" t="s">
        <v>426</v>
      </c>
      <c r="E21" s="347" t="s">
        <v>507</v>
      </c>
      <c r="F21" s="347" t="s">
        <v>507</v>
      </c>
      <c r="G21" s="347" t="s">
        <v>507</v>
      </c>
      <c r="H21" s="347" t="s">
        <v>507</v>
      </c>
      <c r="I21" s="60"/>
    </row>
    <row r="22" ht="15.75" customHeight="1">
      <c r="A22" s="111"/>
      <c r="B22" s="113" t="s">
        <v>73</v>
      </c>
      <c r="C22" s="89"/>
      <c r="D22" s="109" t="s">
        <v>506</v>
      </c>
      <c r="E22" s="347" t="s">
        <v>508</v>
      </c>
      <c r="F22" s="347" t="s">
        <v>508</v>
      </c>
      <c r="G22" s="347" t="s">
        <v>508</v>
      </c>
      <c r="H22" s="347" t="s">
        <v>508</v>
      </c>
      <c r="I22" s="60"/>
    </row>
    <row r="23" ht="15.75" customHeight="1">
      <c r="A23" s="119"/>
      <c r="B23" s="105" t="s">
        <v>75</v>
      </c>
      <c r="C23" s="119"/>
      <c r="D23" s="109"/>
      <c r="E23" s="346"/>
      <c r="F23" s="109"/>
      <c r="G23" s="109"/>
      <c r="H23" s="109"/>
      <c r="I23" s="60"/>
    </row>
    <row r="24" ht="15.75" customHeight="1">
      <c r="A24" s="124"/>
      <c r="B24" s="348"/>
      <c r="C24" s="126"/>
      <c r="D24" s="109"/>
      <c r="E24" s="347"/>
      <c r="F24" s="124"/>
      <c r="G24" s="124"/>
      <c r="H24" s="109"/>
      <c r="I24" s="138"/>
      <c r="J24" s="139"/>
      <c r="K24" s="139"/>
      <c r="L24" s="139"/>
    </row>
    <row r="25" ht="15.75" customHeight="1">
      <c r="A25" s="124"/>
      <c r="B25" s="175"/>
      <c r="C25" s="126"/>
      <c r="D25" s="109"/>
      <c r="E25" s="124"/>
      <c r="F25" s="124"/>
      <c r="G25" s="124"/>
      <c r="H25" s="349"/>
      <c r="I25" s="109"/>
      <c r="J25" s="124"/>
      <c r="K25" s="124"/>
      <c r="L25" s="124"/>
    </row>
    <row r="26" ht="15.75" customHeight="1">
      <c r="A26" s="132"/>
      <c r="B26" s="130"/>
      <c r="C26" s="132"/>
      <c r="D26" s="132"/>
      <c r="E26" s="132"/>
      <c r="F26" s="132"/>
      <c r="G26" s="132"/>
      <c r="H26" s="350"/>
      <c r="I26" s="132"/>
      <c r="J26" s="132"/>
      <c r="K26" s="132"/>
      <c r="L26" s="132"/>
    </row>
    <row r="27" ht="15.75" customHeight="1">
      <c r="A27" s="132"/>
      <c r="B27" s="130"/>
      <c r="C27" s="132"/>
      <c r="D27" s="132"/>
      <c r="E27" s="132"/>
      <c r="F27" s="132"/>
      <c r="G27" s="132"/>
      <c r="H27" s="350"/>
      <c r="I27" s="132"/>
      <c r="J27" s="132"/>
      <c r="K27" s="132"/>
      <c r="L27" s="132"/>
    </row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5:L5"/>
    <mergeCell ref="J3:L3"/>
    <mergeCell ref="I1:L1"/>
    <mergeCell ref="A1:H1"/>
    <mergeCell ref="I7:L7"/>
    <mergeCell ref="I6:L6"/>
    <mergeCell ref="I2:L2"/>
    <mergeCell ref="I8:L24"/>
  </mergeCells>
  <hyperlinks>
    <hyperlink display="São Paulo Crocodilos" location="LISTÃO!A1" ref="A1"/>
  </hyperlinks>
  <printOptions/>
  <pageMargins bottom="0.787401575" footer="0.0" header="0.0" left="0.511811024" right="0.511811024" top="0.787401575"/>
  <pageSetup orientation="landscape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3.14"/>
    <col customWidth="1" min="3" max="3" width="7.86"/>
    <col customWidth="1" min="4" max="4" width="14.43"/>
    <col customWidth="1" min="5" max="5" width="14.0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170</v>
      </c>
      <c r="B1" s="2"/>
      <c r="C1" s="2"/>
      <c r="D1" s="2"/>
      <c r="E1" s="2"/>
      <c r="F1" s="2"/>
      <c r="G1" s="2"/>
      <c r="H1" s="3"/>
      <c r="I1" s="5" t="s">
        <v>509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510</v>
      </c>
      <c r="J2" s="2"/>
      <c r="K2" s="2"/>
      <c r="L2" s="2"/>
    </row>
    <row r="3">
      <c r="A3" s="14">
        <v>1.0</v>
      </c>
      <c r="B3" s="12" t="s">
        <v>511</v>
      </c>
      <c r="C3" s="13" t="s">
        <v>15</v>
      </c>
      <c r="D3" s="15">
        <v>1.92199E7</v>
      </c>
      <c r="E3" s="26"/>
      <c r="F3" s="75"/>
      <c r="G3" s="21"/>
      <c r="H3" s="21"/>
      <c r="I3" s="22" t="s">
        <v>21</v>
      </c>
      <c r="J3" s="24" t="s">
        <v>512</v>
      </c>
      <c r="K3" s="2"/>
      <c r="L3" s="2"/>
    </row>
    <row r="4">
      <c r="A4" s="147">
        <v>2.0</v>
      </c>
      <c r="B4" s="67" t="s">
        <v>513</v>
      </c>
      <c r="C4" s="29" t="s">
        <v>38</v>
      </c>
      <c r="D4" s="216">
        <v>2530680.0</v>
      </c>
      <c r="E4" s="75">
        <v>2651040.0</v>
      </c>
      <c r="F4" s="75">
        <v>4087904.0</v>
      </c>
      <c r="G4" s="21"/>
      <c r="H4" s="21"/>
      <c r="I4" s="22" t="s">
        <v>25</v>
      </c>
      <c r="J4" s="24" t="s">
        <v>514</v>
      </c>
      <c r="K4" s="2"/>
      <c r="L4" s="2"/>
    </row>
    <row r="5">
      <c r="A5" s="14">
        <v>3.0</v>
      </c>
      <c r="B5" s="12" t="s">
        <v>515</v>
      </c>
      <c r="C5" s="13" t="s">
        <v>38</v>
      </c>
      <c r="D5" s="15">
        <v>1000000.0</v>
      </c>
      <c r="E5" s="26"/>
      <c r="F5" s="26"/>
      <c r="G5" s="21"/>
      <c r="H5" s="21"/>
      <c r="I5" s="22" t="s">
        <v>30</v>
      </c>
      <c r="J5" s="24" t="s">
        <v>516</v>
      </c>
      <c r="K5" s="2"/>
      <c r="L5" s="2"/>
    </row>
    <row r="6">
      <c r="A6" s="147">
        <v>4.0</v>
      </c>
      <c r="B6" s="12" t="s">
        <v>517</v>
      </c>
      <c r="C6" s="13" t="s">
        <v>38</v>
      </c>
      <c r="D6" s="15">
        <v>1416852.0</v>
      </c>
      <c r="E6" s="75"/>
      <c r="F6" s="75"/>
      <c r="G6" s="21"/>
      <c r="H6" s="21"/>
      <c r="I6" s="41" t="s">
        <v>39</v>
      </c>
      <c r="J6" s="2"/>
      <c r="K6" s="2"/>
      <c r="L6" s="2"/>
    </row>
    <row r="7">
      <c r="A7" s="14">
        <v>5.0</v>
      </c>
      <c r="B7" s="351" t="s">
        <v>518</v>
      </c>
      <c r="C7" s="352" t="s">
        <v>28</v>
      </c>
      <c r="D7" s="353">
        <v>7683360.0</v>
      </c>
      <c r="E7" s="225">
        <v>8049360.0</v>
      </c>
      <c r="F7" s="225">
        <v>1.0174391E7</v>
      </c>
      <c r="G7" s="21"/>
      <c r="H7" s="21"/>
      <c r="I7" s="53">
        <f>B18-D18-D19</f>
        <v>43791988</v>
      </c>
      <c r="J7" s="2"/>
      <c r="K7" s="2"/>
      <c r="L7" s="3"/>
    </row>
    <row r="8">
      <c r="A8" s="147">
        <v>6.0</v>
      </c>
      <c r="B8" s="35" t="s">
        <v>519</v>
      </c>
      <c r="C8" s="36" t="s">
        <v>36</v>
      </c>
      <c r="D8" s="38"/>
      <c r="E8" s="38"/>
      <c r="F8" s="354"/>
      <c r="G8" s="72"/>
      <c r="H8" s="21"/>
      <c r="I8" s="334"/>
      <c r="J8" s="334"/>
      <c r="K8" s="334"/>
      <c r="L8" s="334"/>
    </row>
    <row r="9">
      <c r="A9" s="14">
        <v>7.0</v>
      </c>
      <c r="B9" s="35" t="s">
        <v>520</v>
      </c>
      <c r="C9" s="36" t="s">
        <v>45</v>
      </c>
      <c r="D9" s="38">
        <v>2300000.0</v>
      </c>
      <c r="E9" s="38">
        <v>2590000.0</v>
      </c>
      <c r="F9" s="354">
        <v>2850000.0</v>
      </c>
      <c r="G9" s="72">
        <v>3560000.0</v>
      </c>
      <c r="H9" s="21"/>
      <c r="I9" s="55"/>
      <c r="J9" s="56"/>
      <c r="K9" s="56"/>
      <c r="L9" s="56"/>
    </row>
    <row r="10">
      <c r="A10" s="147">
        <v>8.0</v>
      </c>
      <c r="B10" s="51" t="s">
        <v>521</v>
      </c>
      <c r="C10" s="45" t="s">
        <v>45</v>
      </c>
      <c r="D10" s="81">
        <v>7639800.0</v>
      </c>
      <c r="E10" s="81">
        <v>4.010895E7</v>
      </c>
      <c r="F10" s="82">
        <v>4.20189E7</v>
      </c>
      <c r="G10" s="40"/>
      <c r="H10" s="16"/>
      <c r="I10" s="60"/>
    </row>
    <row r="11">
      <c r="A11" s="14">
        <v>9.0</v>
      </c>
      <c r="B11" s="51" t="s">
        <v>522</v>
      </c>
      <c r="C11" s="45" t="s">
        <v>45</v>
      </c>
      <c r="D11" s="355">
        <v>4380120.0</v>
      </c>
      <c r="E11" s="281">
        <v>4588680.0</v>
      </c>
      <c r="F11" s="281">
        <v>5845978.0</v>
      </c>
      <c r="G11" s="21"/>
      <c r="H11" s="16"/>
      <c r="I11" s="60"/>
    </row>
    <row r="12">
      <c r="A12" s="147">
        <v>10.0</v>
      </c>
      <c r="B12" s="59" t="s">
        <v>523</v>
      </c>
      <c r="C12" s="44" t="s">
        <v>47</v>
      </c>
      <c r="D12" s="40">
        <v>7000000.0</v>
      </c>
      <c r="E12" s="81"/>
      <c r="F12" s="82"/>
      <c r="G12" s="21"/>
      <c r="H12" s="16"/>
      <c r="I12" s="60"/>
    </row>
    <row r="13">
      <c r="A13" s="14">
        <v>11.0</v>
      </c>
      <c r="B13" s="35" t="s">
        <v>524</v>
      </c>
      <c r="C13" s="36" t="s">
        <v>47</v>
      </c>
      <c r="D13" s="355">
        <v>1500000.0</v>
      </c>
      <c r="E13" s="355">
        <v>1690000.0</v>
      </c>
      <c r="F13" s="356">
        <v>1860000.0</v>
      </c>
      <c r="G13" s="72">
        <v>2330000.0</v>
      </c>
      <c r="H13" s="21"/>
      <c r="I13" s="60"/>
    </row>
    <row r="14">
      <c r="A14" s="147">
        <v>12.0</v>
      </c>
      <c r="B14" s="59" t="s">
        <v>525</v>
      </c>
      <c r="C14" s="44" t="s">
        <v>47</v>
      </c>
      <c r="D14" s="40">
        <v>1.5E7</v>
      </c>
      <c r="E14" s="82"/>
      <c r="F14" s="82"/>
      <c r="G14" s="21"/>
      <c r="H14" s="21"/>
      <c r="I14" s="60"/>
    </row>
    <row r="15">
      <c r="A15" s="70">
        <v>13.0</v>
      </c>
      <c r="B15" s="51" t="s">
        <v>526</v>
      </c>
      <c r="C15" s="45" t="s">
        <v>52</v>
      </c>
      <c r="D15" s="81">
        <v>2281800.0</v>
      </c>
      <c r="E15" s="82">
        <v>3872215.0</v>
      </c>
      <c r="F15" s="81"/>
      <c r="G15" s="21"/>
      <c r="H15" s="21"/>
      <c r="I15" s="60"/>
    </row>
    <row r="16">
      <c r="A16" s="171">
        <v>14.0</v>
      </c>
      <c r="B16" s="59" t="s">
        <v>527</v>
      </c>
      <c r="C16" s="44" t="s">
        <v>52</v>
      </c>
      <c r="D16" s="16">
        <v>2578800.0</v>
      </c>
      <c r="E16" s="40">
        <v>3976510.0</v>
      </c>
      <c r="F16" s="16"/>
      <c r="G16" s="17"/>
      <c r="H16" s="21"/>
      <c r="I16" s="60"/>
    </row>
    <row r="17">
      <c r="A17" s="259">
        <v>15.0</v>
      </c>
      <c r="B17" s="67" t="s">
        <v>528</v>
      </c>
      <c r="C17" s="29" t="s">
        <v>52</v>
      </c>
      <c r="D17" s="30">
        <v>1676700.0</v>
      </c>
      <c r="E17" s="40"/>
      <c r="F17" s="16"/>
      <c r="G17" s="17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76208012</v>
      </c>
      <c r="E18" s="80">
        <f t="shared" si="1"/>
        <v>67526755</v>
      </c>
      <c r="F18" s="80">
        <f t="shared" si="1"/>
        <v>66837173</v>
      </c>
      <c r="G18" s="80">
        <f t="shared" si="1"/>
        <v>5890000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17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111"/>
      <c r="B21" s="101" t="s">
        <v>64</v>
      </c>
      <c r="C21" s="93"/>
      <c r="D21" s="109" t="s">
        <v>529</v>
      </c>
      <c r="E21" s="109" t="s">
        <v>529</v>
      </c>
      <c r="F21" s="109" t="s">
        <v>529</v>
      </c>
      <c r="G21" s="109" t="s">
        <v>529</v>
      </c>
      <c r="H21" s="109" t="s">
        <v>529</v>
      </c>
      <c r="I21" s="60"/>
    </row>
    <row r="22" ht="15.75" customHeight="1">
      <c r="A22" s="111"/>
      <c r="B22" s="113" t="s">
        <v>73</v>
      </c>
      <c r="C22" s="89"/>
      <c r="D22" s="117" t="s">
        <v>530</v>
      </c>
      <c r="E22" s="109" t="s">
        <v>531</v>
      </c>
      <c r="F22" s="109" t="s">
        <v>531</v>
      </c>
      <c r="G22" s="109" t="s">
        <v>531</v>
      </c>
      <c r="H22" s="109" t="s">
        <v>531</v>
      </c>
      <c r="I22" s="60"/>
    </row>
    <row r="23" ht="15.75" customHeight="1">
      <c r="A23" s="119"/>
      <c r="B23" s="105" t="s">
        <v>75</v>
      </c>
      <c r="C23" s="119"/>
      <c r="D23" s="347" t="s">
        <v>507</v>
      </c>
      <c r="E23" s="357" t="s">
        <v>226</v>
      </c>
      <c r="F23" s="109"/>
      <c r="G23" s="93"/>
      <c r="H23" s="93"/>
      <c r="I23" s="60"/>
    </row>
    <row r="24" ht="15.75" customHeight="1">
      <c r="A24" s="124"/>
      <c r="B24" s="358" t="s">
        <v>532</v>
      </c>
      <c r="C24" s="126"/>
      <c r="D24" s="359" t="s">
        <v>531</v>
      </c>
      <c r="E24" s="124"/>
      <c r="F24" s="124"/>
      <c r="G24" s="109"/>
      <c r="H24" s="109"/>
      <c r="I24" s="138"/>
      <c r="J24" s="139"/>
      <c r="K24" s="139"/>
      <c r="L24" s="139"/>
    </row>
    <row r="25" ht="15.75" customHeight="1">
      <c r="A25" s="132"/>
      <c r="B25" s="175"/>
      <c r="C25" s="132"/>
      <c r="D25" s="135" t="s">
        <v>226</v>
      </c>
      <c r="E25" s="360"/>
      <c r="F25" s="132"/>
      <c r="G25" s="109"/>
      <c r="H25" s="109"/>
      <c r="I25" s="99"/>
      <c r="J25" s="99"/>
      <c r="K25" s="99"/>
      <c r="L25" s="99"/>
    </row>
    <row r="26" ht="15.75" customHeight="1">
      <c r="A26" s="132"/>
      <c r="B26" s="130"/>
      <c r="C26" s="132"/>
      <c r="D26" s="347" t="s">
        <v>508</v>
      </c>
      <c r="E26" s="132"/>
      <c r="F26" s="132"/>
      <c r="G26" s="109"/>
      <c r="H26" s="109"/>
      <c r="I26" s="99"/>
      <c r="J26" s="99"/>
      <c r="K26" s="99"/>
      <c r="L26" s="99"/>
    </row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I7:L7"/>
    <mergeCell ref="I9:L24"/>
    <mergeCell ref="J4:L4"/>
    <mergeCell ref="J3:L3"/>
    <mergeCell ref="I1:L1"/>
    <mergeCell ref="A1:H1"/>
    <mergeCell ref="J5:L5"/>
    <mergeCell ref="I6:L6"/>
    <mergeCell ref="I2:L2"/>
  </mergeCells>
  <hyperlinks>
    <hyperlink display="Black Smoke Rising" location="LISTÃO!A1" ref="A1"/>
  </hyperlinks>
  <printOptions/>
  <pageMargins bottom="0.787401575" footer="0.0" header="0.0" left="0.511811024" right="0.511811024" top="0.7874015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2.57"/>
    <col customWidth="1" min="3" max="3" width="7.57"/>
    <col customWidth="1" min="4" max="4" width="14.0"/>
    <col customWidth="1" min="5" max="5" width="13.71"/>
    <col customWidth="1" min="6" max="8" width="14.14"/>
    <col customWidth="1" min="9" max="9" width="10.43"/>
    <col customWidth="1" min="10" max="10" width="17.71"/>
    <col customWidth="1" min="11" max="12" width="9.29"/>
    <col customWidth="1" min="13" max="26" width="17.29"/>
  </cols>
  <sheetData>
    <row r="1" ht="30.0" customHeight="1">
      <c r="A1" s="1" t="s">
        <v>0</v>
      </c>
      <c r="B1" s="2"/>
      <c r="C1" s="2"/>
      <c r="D1" s="2"/>
      <c r="E1" s="2"/>
      <c r="F1" s="2"/>
      <c r="G1" s="2"/>
      <c r="H1" s="3"/>
      <c r="I1" s="5" t="s">
        <v>3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12</v>
      </c>
      <c r="J2" s="2"/>
      <c r="K2" s="2"/>
      <c r="L2" s="2"/>
    </row>
    <row r="3">
      <c r="A3" s="10">
        <v>1.0</v>
      </c>
      <c r="B3" s="12" t="s">
        <v>14</v>
      </c>
      <c r="C3" s="13" t="s">
        <v>15</v>
      </c>
      <c r="D3" s="15">
        <v>1.8086956E7</v>
      </c>
      <c r="E3" s="16"/>
      <c r="F3" s="18"/>
      <c r="G3" s="18"/>
      <c r="H3" s="18"/>
      <c r="I3" s="31" t="s">
        <v>21</v>
      </c>
      <c r="J3" s="5" t="s">
        <v>29</v>
      </c>
      <c r="K3" s="2"/>
      <c r="L3" s="2"/>
      <c r="M3" s="34"/>
      <c r="N3" s="34"/>
      <c r="O3" s="34"/>
      <c r="P3" s="34"/>
      <c r="Q3" s="34"/>
      <c r="R3" s="34"/>
      <c r="S3" s="34"/>
      <c r="T3" s="34"/>
      <c r="U3" s="34"/>
      <c r="V3" s="34"/>
      <c r="W3" s="34"/>
      <c r="X3" s="34"/>
      <c r="Y3" s="34"/>
      <c r="Z3" s="34"/>
    </row>
    <row r="4">
      <c r="A4" s="10">
        <v>2.0</v>
      </c>
      <c r="B4" s="12" t="s">
        <v>33</v>
      </c>
      <c r="C4" s="13" t="s">
        <v>24</v>
      </c>
      <c r="D4" s="16">
        <v>4444746.0</v>
      </c>
      <c r="E4" s="16">
        <v>2.925E7</v>
      </c>
      <c r="F4" s="18">
        <v>3.159E7</v>
      </c>
      <c r="G4" s="18">
        <v>3.393E7</v>
      </c>
      <c r="H4" s="18">
        <v>3.627E7</v>
      </c>
      <c r="I4" s="31" t="s">
        <v>34</v>
      </c>
      <c r="J4" s="5" t="s">
        <v>35</v>
      </c>
      <c r="K4" s="2"/>
      <c r="L4" s="2"/>
      <c r="M4" s="34"/>
      <c r="N4" s="34"/>
      <c r="O4" s="34"/>
      <c r="P4" s="34"/>
      <c r="Q4" s="34"/>
      <c r="R4" s="34"/>
      <c r="S4" s="34"/>
      <c r="T4" s="34"/>
      <c r="U4" s="34"/>
      <c r="V4" s="34"/>
      <c r="W4" s="34"/>
      <c r="X4" s="34"/>
      <c r="Y4" s="34"/>
      <c r="Z4" s="34"/>
    </row>
    <row r="5">
      <c r="A5" s="10">
        <v>3.0</v>
      </c>
      <c r="B5" s="12" t="s">
        <v>37</v>
      </c>
      <c r="C5" s="13" t="s">
        <v>38</v>
      </c>
      <c r="D5" s="40">
        <v>2875000.0</v>
      </c>
      <c r="E5" s="16"/>
      <c r="F5" s="16"/>
      <c r="G5" s="40"/>
      <c r="H5" s="21"/>
      <c r="I5" s="31" t="s">
        <v>30</v>
      </c>
      <c r="J5" s="5" t="s">
        <v>40</v>
      </c>
      <c r="K5" s="2"/>
      <c r="L5" s="2"/>
      <c r="M5" s="34"/>
      <c r="N5" s="34"/>
      <c r="O5" s="34"/>
      <c r="P5" s="34"/>
      <c r="Q5" s="34"/>
      <c r="R5" s="34"/>
      <c r="S5" s="34"/>
      <c r="T5" s="34"/>
      <c r="U5" s="34"/>
      <c r="V5" s="34"/>
      <c r="W5" s="34"/>
      <c r="X5" s="34"/>
      <c r="Y5" s="34"/>
      <c r="Z5" s="34"/>
    </row>
    <row r="6">
      <c r="A6" s="10">
        <v>4.0</v>
      </c>
      <c r="B6" s="42" t="s">
        <v>41</v>
      </c>
      <c r="C6" s="44" t="s">
        <v>28</v>
      </c>
      <c r="D6" s="47">
        <v>2564753.0</v>
      </c>
      <c r="E6" s="18"/>
      <c r="F6" s="18"/>
      <c r="G6" s="21"/>
      <c r="H6" s="21"/>
      <c r="I6" s="49" t="s">
        <v>39</v>
      </c>
      <c r="J6" s="2"/>
      <c r="K6" s="2"/>
      <c r="L6" s="2"/>
      <c r="M6" s="34"/>
      <c r="N6" s="34"/>
      <c r="O6" s="34"/>
      <c r="P6" s="34"/>
      <c r="Q6" s="34"/>
      <c r="R6" s="34"/>
      <c r="S6" s="34"/>
      <c r="T6" s="34"/>
      <c r="U6" s="34"/>
      <c r="V6" s="34"/>
      <c r="W6" s="34"/>
      <c r="X6" s="34"/>
      <c r="Y6" s="34"/>
      <c r="Z6" s="34"/>
    </row>
    <row r="7">
      <c r="A7" s="10">
        <v>5.0</v>
      </c>
      <c r="B7" s="51" t="s">
        <v>43</v>
      </c>
      <c r="C7" s="45" t="s">
        <v>36</v>
      </c>
      <c r="D7" s="46">
        <v>3650794.0</v>
      </c>
      <c r="E7" s="46">
        <v>3833333.0</v>
      </c>
      <c r="F7" s="54">
        <v>4015873.0</v>
      </c>
      <c r="G7" s="21"/>
      <c r="H7" s="21"/>
      <c r="I7" s="57">
        <f>B18-D18-D19</f>
        <v>10024948</v>
      </c>
      <c r="J7" s="2"/>
      <c r="K7" s="2"/>
      <c r="L7" s="3"/>
      <c r="M7" s="34"/>
      <c r="N7" s="34"/>
      <c r="O7" s="34"/>
      <c r="P7" s="34"/>
      <c r="Q7" s="34"/>
      <c r="R7" s="34"/>
      <c r="S7" s="34"/>
      <c r="T7" s="34"/>
      <c r="U7" s="34"/>
      <c r="V7" s="34"/>
      <c r="W7" s="34"/>
      <c r="X7" s="34"/>
      <c r="Y7" s="34"/>
      <c r="Z7" s="34"/>
    </row>
    <row r="8">
      <c r="A8" s="10">
        <v>6.0</v>
      </c>
      <c r="B8" s="59" t="s">
        <v>48</v>
      </c>
      <c r="C8" s="44" t="s">
        <v>45</v>
      </c>
      <c r="D8" s="61">
        <v>9346153.0</v>
      </c>
      <c r="E8" s="63"/>
      <c r="F8" s="63"/>
      <c r="G8" s="21"/>
      <c r="H8" s="21"/>
      <c r="I8" s="55"/>
      <c r="J8" s="56"/>
      <c r="K8" s="56"/>
      <c r="L8" s="56"/>
      <c r="M8" s="34"/>
      <c r="N8" s="34"/>
      <c r="O8" s="34"/>
      <c r="P8" s="34"/>
      <c r="Q8" s="34"/>
      <c r="R8" s="34"/>
      <c r="S8" s="34"/>
      <c r="T8" s="34"/>
      <c r="U8" s="34"/>
      <c r="V8" s="34"/>
      <c r="W8" s="34"/>
      <c r="X8" s="34"/>
      <c r="Y8" s="34"/>
      <c r="Z8" s="34"/>
    </row>
    <row r="9">
      <c r="A9" s="10">
        <v>7.0</v>
      </c>
      <c r="B9" s="67" t="s">
        <v>54</v>
      </c>
      <c r="C9" s="29" t="s">
        <v>45</v>
      </c>
      <c r="D9" s="69">
        <v>2.7250576E7</v>
      </c>
      <c r="E9" s="71"/>
      <c r="F9" s="72"/>
      <c r="G9" s="72"/>
      <c r="H9" s="21"/>
      <c r="I9" s="60"/>
      <c r="M9" s="34"/>
      <c r="N9" s="34"/>
      <c r="O9" s="34"/>
      <c r="P9" s="34"/>
      <c r="Q9" s="34"/>
      <c r="R9" s="34"/>
      <c r="S9" s="34"/>
      <c r="T9" s="34"/>
      <c r="U9" s="34"/>
      <c r="V9" s="34"/>
      <c r="W9" s="34"/>
      <c r="X9" s="34"/>
      <c r="Y9" s="34"/>
      <c r="Z9" s="34"/>
    </row>
    <row r="10">
      <c r="A10" s="10">
        <v>8.0</v>
      </c>
      <c r="B10" s="64" t="s">
        <v>56</v>
      </c>
      <c r="C10" s="65" t="s">
        <v>47</v>
      </c>
      <c r="D10" s="74">
        <v>6800000.0</v>
      </c>
      <c r="E10" s="71">
        <v>7650000.0</v>
      </c>
      <c r="F10" s="72">
        <v>8420000.0</v>
      </c>
      <c r="G10" s="72">
        <v>1.052E7</v>
      </c>
      <c r="H10" s="21"/>
      <c r="I10" s="60"/>
      <c r="M10" s="34"/>
      <c r="N10" s="34"/>
      <c r="O10" s="34"/>
      <c r="P10" s="34"/>
      <c r="Q10" s="34"/>
      <c r="R10" s="34"/>
      <c r="S10" s="34"/>
      <c r="T10" s="34"/>
      <c r="U10" s="34"/>
      <c r="V10" s="34"/>
      <c r="W10" s="34"/>
      <c r="X10" s="34"/>
      <c r="Y10" s="34"/>
      <c r="Z10" s="34"/>
    </row>
    <row r="11">
      <c r="A11" s="10">
        <v>9.0</v>
      </c>
      <c r="B11" s="59" t="s">
        <v>57</v>
      </c>
      <c r="C11" s="44" t="s">
        <v>50</v>
      </c>
      <c r="D11" s="79">
        <v>6927480.0</v>
      </c>
      <c r="E11" s="63">
        <v>7257360.0</v>
      </c>
      <c r="F11" s="63">
        <v>9180560.0</v>
      </c>
      <c r="G11" s="21"/>
      <c r="H11" s="21"/>
      <c r="I11" s="60"/>
      <c r="M11" s="34"/>
      <c r="N11" s="34"/>
      <c r="O11" s="34"/>
      <c r="P11" s="34"/>
      <c r="Q11" s="34"/>
      <c r="R11" s="34"/>
      <c r="S11" s="34"/>
      <c r="T11" s="34"/>
      <c r="U11" s="34"/>
      <c r="V11" s="34"/>
      <c r="W11" s="34"/>
      <c r="X11" s="34"/>
      <c r="Y11" s="34"/>
      <c r="Z11" s="34"/>
    </row>
    <row r="12">
      <c r="A12" s="10">
        <v>10.0</v>
      </c>
      <c r="B12" s="51" t="s">
        <v>58</v>
      </c>
      <c r="C12" s="45" t="s">
        <v>50</v>
      </c>
      <c r="D12" s="81">
        <v>2.6E7</v>
      </c>
      <c r="E12" s="82">
        <v>2.4E7</v>
      </c>
      <c r="F12" s="40"/>
      <c r="G12" s="21"/>
      <c r="H12" s="21"/>
      <c r="I12" s="60"/>
      <c r="M12" s="34"/>
      <c r="N12" s="34"/>
      <c r="O12" s="34"/>
      <c r="P12" s="34"/>
      <c r="Q12" s="34"/>
      <c r="R12" s="34"/>
      <c r="S12" s="34"/>
      <c r="T12" s="34"/>
      <c r="U12" s="34"/>
      <c r="V12" s="34"/>
      <c r="W12" s="34"/>
      <c r="X12" s="34"/>
      <c r="Y12" s="34"/>
      <c r="Z12" s="34"/>
    </row>
    <row r="13">
      <c r="A13" s="10">
        <v>11.0</v>
      </c>
      <c r="B13" s="59" t="s">
        <v>59</v>
      </c>
      <c r="C13" s="44" t="s">
        <v>52</v>
      </c>
      <c r="D13" s="40">
        <v>2028594.0</v>
      </c>
      <c r="E13" s="40"/>
      <c r="F13" s="54"/>
      <c r="G13" s="84"/>
      <c r="H13" s="21"/>
      <c r="I13" s="60"/>
      <c r="M13" s="34"/>
      <c r="N13" s="34"/>
      <c r="O13" s="34"/>
      <c r="P13" s="34"/>
      <c r="Q13" s="34"/>
      <c r="R13" s="34"/>
      <c r="S13" s="34"/>
      <c r="T13" s="34"/>
      <c r="U13" s="34"/>
      <c r="V13" s="34"/>
      <c r="W13" s="34"/>
      <c r="X13" s="34"/>
      <c r="Y13" s="34"/>
      <c r="Z13" s="34"/>
    </row>
    <row r="14">
      <c r="A14" s="10">
        <v>12.0</v>
      </c>
      <c r="B14" s="59"/>
      <c r="C14" s="44"/>
      <c r="D14" s="40"/>
      <c r="E14" s="40"/>
      <c r="F14" s="54"/>
      <c r="G14" s="84"/>
      <c r="H14" s="21"/>
      <c r="I14" s="60"/>
      <c r="M14" s="34"/>
      <c r="N14" s="34"/>
      <c r="O14" s="34"/>
      <c r="P14" s="34"/>
      <c r="Q14" s="34"/>
      <c r="R14" s="34"/>
      <c r="S14" s="34"/>
      <c r="T14" s="34"/>
      <c r="U14" s="34"/>
      <c r="V14" s="34"/>
      <c r="W14" s="34"/>
      <c r="X14" s="34"/>
      <c r="Y14" s="34"/>
      <c r="Z14" s="34"/>
    </row>
    <row r="15">
      <c r="A15" s="86">
        <v>13.0</v>
      </c>
      <c r="B15" s="59"/>
      <c r="C15" s="44"/>
      <c r="D15" s="40"/>
      <c r="E15" s="40"/>
      <c r="F15" s="54"/>
      <c r="G15" s="84"/>
      <c r="H15" s="21"/>
      <c r="I15" s="60"/>
      <c r="M15" s="34"/>
      <c r="N15" s="34"/>
      <c r="O15" s="34"/>
      <c r="P15" s="34"/>
      <c r="Q15" s="34"/>
      <c r="R15" s="34"/>
      <c r="S15" s="34"/>
      <c r="T15" s="34"/>
      <c r="U15" s="34"/>
      <c r="V15" s="34"/>
      <c r="W15" s="34"/>
      <c r="X15" s="34"/>
      <c r="Y15" s="34"/>
      <c r="Z15" s="34"/>
    </row>
    <row r="16">
      <c r="A16" s="88">
        <v>14.0</v>
      </c>
      <c r="B16" s="67"/>
      <c r="C16" s="29"/>
      <c r="D16" s="69"/>
      <c r="E16" s="82"/>
      <c r="F16" s="54"/>
      <c r="G16" s="84"/>
      <c r="H16" s="21"/>
      <c r="I16" s="60"/>
      <c r="M16" s="34"/>
      <c r="N16" s="34"/>
      <c r="O16" s="34"/>
      <c r="P16" s="34"/>
      <c r="Q16" s="34"/>
      <c r="R16" s="34"/>
      <c r="S16" s="34"/>
      <c r="T16" s="34"/>
      <c r="U16" s="34"/>
      <c r="V16" s="34"/>
      <c r="W16" s="34"/>
      <c r="X16" s="34"/>
      <c r="Y16" s="34"/>
      <c r="Z16" s="34"/>
    </row>
    <row r="17">
      <c r="A17" s="88">
        <v>15.0</v>
      </c>
      <c r="B17" s="12"/>
      <c r="C17" s="13"/>
      <c r="D17" s="15"/>
      <c r="E17" s="63"/>
      <c r="F17" s="63"/>
      <c r="G17" s="63"/>
      <c r="H17" s="18"/>
      <c r="I17" s="60"/>
      <c r="M17" s="34"/>
      <c r="N17" s="34"/>
      <c r="O17" s="34"/>
      <c r="P17" s="34"/>
      <c r="Q17" s="34"/>
      <c r="R17" s="34"/>
      <c r="S17" s="34"/>
      <c r="T17" s="34"/>
      <c r="U17" s="34"/>
      <c r="V17" s="34"/>
      <c r="W17" s="34"/>
      <c r="X17" s="34"/>
      <c r="Y17" s="34"/>
      <c r="Z17" s="34"/>
    </row>
    <row r="18">
      <c r="A18" s="90"/>
      <c r="B18" s="91">
        <v>1.2E8</v>
      </c>
      <c r="C18" s="94"/>
      <c r="D18" s="96">
        <f t="shared" ref="D18:H18" si="1">SUM(D3:D17)</f>
        <v>109975052</v>
      </c>
      <c r="E18" s="96">
        <f t="shared" si="1"/>
        <v>71990693</v>
      </c>
      <c r="F18" s="96">
        <f t="shared" si="1"/>
        <v>53206433</v>
      </c>
      <c r="G18" s="96">
        <f t="shared" si="1"/>
        <v>44450000</v>
      </c>
      <c r="H18" s="96">
        <f t="shared" si="1"/>
        <v>36270000</v>
      </c>
      <c r="I18" s="60"/>
      <c r="M18" s="34"/>
      <c r="N18" s="34"/>
      <c r="O18" s="34"/>
      <c r="P18" s="34"/>
      <c r="Q18" s="34"/>
      <c r="R18" s="34"/>
      <c r="S18" s="34"/>
      <c r="T18" s="34"/>
      <c r="U18" s="34"/>
      <c r="V18" s="34"/>
      <c r="W18" s="34"/>
      <c r="X18" s="34"/>
      <c r="Y18" s="34"/>
      <c r="Z18" s="34"/>
    </row>
    <row r="19">
      <c r="A19" s="98"/>
      <c r="B19" s="100" t="s">
        <v>60</v>
      </c>
      <c r="C19" s="98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  <c r="M19" s="34"/>
      <c r="N19" s="34"/>
      <c r="O19" s="34"/>
      <c r="P19" s="34"/>
      <c r="Q19" s="34"/>
      <c r="R19" s="34"/>
      <c r="S19" s="34"/>
      <c r="T19" s="34"/>
      <c r="U19" s="34"/>
      <c r="V19" s="34"/>
      <c r="W19" s="34"/>
      <c r="X19" s="34"/>
      <c r="Y19" s="34"/>
      <c r="Z19" s="34"/>
    </row>
    <row r="20">
      <c r="A20" s="102"/>
      <c r="B20" s="92" t="s">
        <v>62</v>
      </c>
      <c r="C20" s="92" t="s">
        <v>63</v>
      </c>
      <c r="D20" s="92">
        <v>2020.0</v>
      </c>
      <c r="E20" s="92">
        <v>2021.0</v>
      </c>
      <c r="F20" s="92">
        <v>2022.0</v>
      </c>
      <c r="G20" s="92">
        <v>2023.0</v>
      </c>
      <c r="H20" s="104">
        <v>2024.0</v>
      </c>
      <c r="I20" s="60"/>
      <c r="M20" s="34"/>
      <c r="N20" s="34"/>
      <c r="O20" s="34"/>
      <c r="P20" s="34"/>
      <c r="Q20" s="34"/>
      <c r="R20" s="34"/>
      <c r="S20" s="34"/>
      <c r="T20" s="34"/>
      <c r="U20" s="34"/>
      <c r="V20" s="34"/>
      <c r="W20" s="34"/>
      <c r="X20" s="34"/>
      <c r="Y20" s="34"/>
      <c r="Z20" s="34"/>
    </row>
    <row r="21" ht="15.75" customHeight="1">
      <c r="A21" s="102"/>
      <c r="B21" s="106" t="s">
        <v>64</v>
      </c>
      <c r="C21" s="92"/>
      <c r="D21" s="107"/>
      <c r="E21" s="108" t="s">
        <v>71</v>
      </c>
      <c r="F21" s="108" t="s">
        <v>71</v>
      </c>
      <c r="G21" s="108" t="s">
        <v>71</v>
      </c>
      <c r="H21" s="108" t="s">
        <v>71</v>
      </c>
      <c r="I21" s="60"/>
      <c r="M21" s="34"/>
      <c r="N21" s="34"/>
      <c r="O21" s="34"/>
      <c r="P21" s="34"/>
      <c r="Q21" s="34"/>
      <c r="R21" s="34"/>
      <c r="S21" s="34"/>
      <c r="T21" s="34"/>
      <c r="U21" s="34"/>
      <c r="V21" s="34"/>
      <c r="W21" s="34"/>
      <c r="X21" s="34"/>
      <c r="Y21" s="34"/>
      <c r="Z21" s="34"/>
    </row>
    <row r="22" ht="15.75" customHeight="1">
      <c r="A22" s="110"/>
      <c r="B22" s="112" t="s">
        <v>73</v>
      </c>
      <c r="C22" s="102"/>
      <c r="D22" s="103"/>
      <c r="E22" s="114"/>
      <c r="F22" s="114" t="s">
        <v>76</v>
      </c>
      <c r="G22" s="114" t="s">
        <v>76</v>
      </c>
      <c r="H22" s="114" t="s">
        <v>76</v>
      </c>
      <c r="I22" s="60"/>
      <c r="M22" s="34"/>
      <c r="N22" s="34"/>
      <c r="O22" s="34"/>
      <c r="P22" s="34"/>
      <c r="Q22" s="34"/>
      <c r="R22" s="34"/>
      <c r="S22" s="34"/>
      <c r="T22" s="34"/>
      <c r="U22" s="34"/>
      <c r="V22" s="34"/>
      <c r="W22" s="34"/>
      <c r="X22" s="34"/>
      <c r="Y22" s="34"/>
      <c r="Z22" s="34"/>
    </row>
    <row r="23" ht="15.75" customHeight="1">
      <c r="A23" s="110"/>
      <c r="B23" s="116" t="s">
        <v>75</v>
      </c>
      <c r="C23" s="102"/>
      <c r="D23" s="108"/>
      <c r="E23" s="118"/>
      <c r="F23" s="108"/>
      <c r="G23" s="108"/>
      <c r="H23" s="108"/>
      <c r="I23" s="60"/>
      <c r="M23" s="34"/>
      <c r="N23" s="34"/>
      <c r="O23" s="34"/>
      <c r="P23" s="34"/>
      <c r="Q23" s="34"/>
      <c r="R23" s="34"/>
      <c r="S23" s="34"/>
      <c r="T23" s="34"/>
      <c r="U23" s="34"/>
      <c r="V23" s="34"/>
      <c r="W23" s="34"/>
      <c r="X23" s="34"/>
      <c r="Y23" s="34"/>
      <c r="Z23" s="34"/>
    </row>
    <row r="24" ht="15.75" customHeight="1">
      <c r="A24" s="120"/>
      <c r="B24" s="121"/>
      <c r="C24" s="120"/>
      <c r="D24" s="108"/>
      <c r="E24" s="118"/>
      <c r="F24" s="120"/>
      <c r="G24" s="120"/>
      <c r="H24" s="108"/>
      <c r="I24" s="60"/>
      <c r="M24" s="34"/>
      <c r="N24" s="34"/>
      <c r="O24" s="34"/>
      <c r="P24" s="34"/>
      <c r="Q24" s="34"/>
      <c r="R24" s="34"/>
      <c r="S24" s="34"/>
      <c r="T24" s="34"/>
      <c r="U24" s="34"/>
      <c r="V24" s="34"/>
      <c r="W24" s="34"/>
      <c r="X24" s="34"/>
      <c r="Y24" s="34"/>
      <c r="Z24" s="34"/>
    </row>
    <row r="25" ht="15.75" customHeight="1">
      <c r="A25" s="123"/>
      <c r="B25" s="131"/>
      <c r="C25" s="114"/>
      <c r="D25" s="108"/>
      <c r="E25" s="137"/>
      <c r="F25" s="123"/>
      <c r="G25" s="123"/>
      <c r="H25" s="108"/>
      <c r="I25" s="138"/>
      <c r="J25" s="139"/>
      <c r="K25" s="139"/>
      <c r="L25" s="139"/>
      <c r="M25" s="34"/>
      <c r="N25" s="34"/>
      <c r="O25" s="34"/>
      <c r="P25" s="34"/>
      <c r="Q25" s="34"/>
      <c r="R25" s="34"/>
      <c r="S25" s="34"/>
      <c r="T25" s="34"/>
      <c r="U25" s="34"/>
      <c r="V25" s="34"/>
      <c r="W25" s="34"/>
      <c r="X25" s="34"/>
      <c r="Y25" s="34"/>
      <c r="Z25" s="34"/>
    </row>
    <row r="26" ht="15.75" customHeight="1">
      <c r="A26" s="114"/>
      <c r="B26" s="140"/>
      <c r="C26" s="108"/>
      <c r="D26" s="123"/>
      <c r="E26" s="141"/>
      <c r="F26" s="123"/>
      <c r="G26" s="108"/>
      <c r="H26" s="114"/>
      <c r="I26" s="108"/>
      <c r="J26" s="123"/>
      <c r="K26" s="123"/>
      <c r="L26" s="123"/>
      <c r="M26" s="34"/>
      <c r="N26" s="34"/>
      <c r="O26" s="34"/>
      <c r="P26" s="34"/>
      <c r="Q26" s="34"/>
      <c r="R26" s="34"/>
      <c r="S26" s="34"/>
      <c r="T26" s="34"/>
      <c r="U26" s="34"/>
      <c r="V26" s="34"/>
      <c r="W26" s="34"/>
      <c r="X26" s="34"/>
      <c r="Y26" s="34"/>
      <c r="Z26" s="34"/>
    </row>
    <row r="27" ht="15.75" customHeight="1">
      <c r="A27" s="114"/>
      <c r="B27" s="140"/>
      <c r="C27" s="108"/>
      <c r="D27" s="123"/>
      <c r="E27" s="123"/>
      <c r="F27" s="123"/>
      <c r="G27" s="108"/>
      <c r="H27" s="114"/>
      <c r="I27" s="108"/>
      <c r="J27" s="123"/>
      <c r="K27" s="123"/>
      <c r="L27" s="123"/>
      <c r="M27" s="34"/>
      <c r="N27" s="34"/>
      <c r="O27" s="34"/>
      <c r="P27" s="34"/>
      <c r="Q27" s="34"/>
      <c r="R27" s="34"/>
      <c r="S27" s="34"/>
      <c r="T27" s="34"/>
      <c r="U27" s="34"/>
      <c r="V27" s="34"/>
      <c r="W27" s="34"/>
      <c r="X27" s="34"/>
      <c r="Y27" s="34"/>
      <c r="Z27" s="34"/>
    </row>
    <row r="28" ht="15.75" customHeight="1">
      <c r="A28" s="114"/>
      <c r="B28" s="140"/>
      <c r="C28" s="108"/>
      <c r="D28" s="123"/>
      <c r="E28" s="123"/>
      <c r="F28" s="123"/>
      <c r="G28" s="108"/>
      <c r="H28" s="114"/>
      <c r="I28" s="108"/>
      <c r="J28" s="123"/>
      <c r="K28" s="123"/>
      <c r="L28" s="123"/>
      <c r="M28" s="34"/>
      <c r="N28" s="34"/>
      <c r="O28" s="34"/>
      <c r="P28" s="34"/>
      <c r="Q28" s="34"/>
      <c r="R28" s="34"/>
      <c r="S28" s="34"/>
      <c r="T28" s="34"/>
      <c r="U28" s="34"/>
      <c r="V28" s="34"/>
      <c r="W28" s="34"/>
      <c r="X28" s="34"/>
      <c r="Y28" s="34"/>
      <c r="Z28" s="34"/>
    </row>
    <row r="29" ht="15.75" customHeight="1">
      <c r="A29" s="114"/>
      <c r="B29" s="140"/>
      <c r="C29" s="108"/>
      <c r="D29" s="123"/>
      <c r="E29" s="123"/>
      <c r="F29" s="123"/>
      <c r="G29" s="108"/>
      <c r="H29" s="114"/>
      <c r="I29" s="108"/>
      <c r="J29" s="123"/>
      <c r="K29" s="123"/>
      <c r="L29" s="123"/>
      <c r="M29" s="34"/>
      <c r="N29" s="34"/>
      <c r="O29" s="34"/>
      <c r="P29" s="34"/>
      <c r="Q29" s="34"/>
      <c r="R29" s="34"/>
      <c r="S29" s="34"/>
      <c r="T29" s="34"/>
      <c r="U29" s="34"/>
      <c r="V29" s="34"/>
      <c r="W29" s="34"/>
      <c r="X29" s="34"/>
      <c r="Y29" s="34"/>
      <c r="Z29" s="34"/>
    </row>
    <row r="30" ht="15.75" customHeight="1">
      <c r="A30" s="114"/>
      <c r="B30" s="140"/>
      <c r="C30" s="108"/>
      <c r="D30" s="123"/>
      <c r="E30" s="123"/>
      <c r="F30" s="123"/>
      <c r="G30" s="108"/>
      <c r="H30" s="114"/>
      <c r="I30" s="108"/>
      <c r="J30" s="123"/>
      <c r="K30" s="123"/>
      <c r="L30" s="123"/>
      <c r="M30" s="34"/>
      <c r="N30" s="34"/>
      <c r="O30" s="34"/>
      <c r="P30" s="34"/>
      <c r="Q30" s="34"/>
      <c r="R30" s="34"/>
      <c r="S30" s="34"/>
      <c r="T30" s="34"/>
      <c r="U30" s="34"/>
      <c r="V30" s="34"/>
      <c r="W30" s="34"/>
      <c r="X30" s="34"/>
      <c r="Y30" s="34"/>
      <c r="Z30" s="34"/>
    </row>
    <row r="31" ht="15.75" customHeight="1">
      <c r="A31" s="114"/>
      <c r="B31" s="140"/>
      <c r="C31" s="108"/>
      <c r="D31" s="123"/>
      <c r="E31" s="123"/>
      <c r="F31" s="123"/>
      <c r="G31" s="108"/>
      <c r="H31" s="114"/>
      <c r="I31" s="108"/>
      <c r="J31" s="123"/>
      <c r="K31" s="123"/>
      <c r="L31" s="123"/>
      <c r="M31" s="34"/>
      <c r="N31" s="34"/>
      <c r="O31" s="34"/>
      <c r="P31" s="34"/>
      <c r="Q31" s="34"/>
      <c r="R31" s="34"/>
      <c r="S31" s="34"/>
      <c r="T31" s="34"/>
      <c r="U31" s="34"/>
      <c r="V31" s="34"/>
      <c r="W31" s="34"/>
      <c r="X31" s="34"/>
      <c r="Y31" s="34"/>
      <c r="Z31" s="34"/>
    </row>
    <row r="32" ht="15.75" customHeight="1">
      <c r="A32" s="114"/>
      <c r="B32" s="140"/>
      <c r="C32" s="108"/>
      <c r="D32" s="123"/>
      <c r="E32" s="123"/>
      <c r="F32" s="123"/>
      <c r="G32" s="108"/>
      <c r="H32" s="114"/>
      <c r="I32" s="108"/>
      <c r="J32" s="123"/>
      <c r="K32" s="123"/>
      <c r="L32" s="123"/>
      <c r="M32" s="34"/>
      <c r="N32" s="34"/>
      <c r="O32" s="34"/>
      <c r="P32" s="34"/>
      <c r="Q32" s="34"/>
      <c r="R32" s="34"/>
      <c r="S32" s="34"/>
      <c r="T32" s="34"/>
      <c r="U32" s="34"/>
      <c r="V32" s="34"/>
      <c r="W32" s="34"/>
      <c r="X32" s="34"/>
      <c r="Y32" s="34"/>
      <c r="Z32" s="34"/>
    </row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I7:L7"/>
    <mergeCell ref="I8:L25"/>
    <mergeCell ref="I1:L1"/>
    <mergeCell ref="A1:H1"/>
    <mergeCell ref="I2:L2"/>
    <mergeCell ref="J4:L4"/>
    <mergeCell ref="J5:L5"/>
    <mergeCell ref="I6:L6"/>
    <mergeCell ref="J3:L3"/>
  </mergeCells>
  <conditionalFormatting sqref="B1:H1">
    <cfRule type="notContainsBlanks" dxfId="0" priority="1">
      <formula>LEN(TRIM(B1))&gt;0</formula>
    </cfRule>
  </conditionalFormatting>
  <hyperlinks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7.57"/>
    <col customWidth="1" min="3" max="3" width="7.86"/>
    <col customWidth="1" min="4" max="4" width="13.86"/>
    <col customWidth="1" min="5" max="5" width="15.0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2" t="s">
        <v>16</v>
      </c>
      <c r="B1" s="2"/>
      <c r="C1" s="2"/>
      <c r="D1" s="2"/>
      <c r="E1" s="2"/>
      <c r="F1" s="2"/>
      <c r="G1" s="2"/>
      <c r="H1" s="3"/>
      <c r="I1" s="5" t="s">
        <v>77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79</v>
      </c>
      <c r="J2" s="2"/>
      <c r="K2" s="2"/>
      <c r="L2" s="2"/>
    </row>
    <row r="3">
      <c r="A3" s="14">
        <v>1.0</v>
      </c>
      <c r="B3" s="12" t="s">
        <v>81</v>
      </c>
      <c r="C3" s="13" t="s">
        <v>15</v>
      </c>
      <c r="D3" s="26">
        <v>3567720.0</v>
      </c>
      <c r="E3" s="75">
        <v>3737520.0</v>
      </c>
      <c r="F3" s="75">
        <v>5340916.0</v>
      </c>
      <c r="G3" s="21"/>
      <c r="H3" s="21"/>
      <c r="I3" s="22" t="s">
        <v>21</v>
      </c>
      <c r="J3" s="24" t="s">
        <v>82</v>
      </c>
      <c r="K3" s="2"/>
      <c r="L3" s="2"/>
    </row>
    <row r="4">
      <c r="A4" s="147">
        <v>2.0</v>
      </c>
      <c r="B4" s="149" t="s">
        <v>89</v>
      </c>
      <c r="C4" s="150" t="s">
        <v>38</v>
      </c>
      <c r="D4" s="151">
        <v>2700000.0</v>
      </c>
      <c r="E4" s="151">
        <v>3040000.0</v>
      </c>
      <c r="F4" s="39">
        <v>3340000.0</v>
      </c>
      <c r="G4" s="39">
        <v>4180000.0</v>
      </c>
      <c r="H4" s="21"/>
      <c r="I4" s="22" t="s">
        <v>25</v>
      </c>
      <c r="J4" s="24" t="s">
        <v>90</v>
      </c>
      <c r="K4" s="2"/>
      <c r="L4" s="2"/>
    </row>
    <row r="5">
      <c r="A5" s="14">
        <v>3.0</v>
      </c>
      <c r="B5" s="67" t="s">
        <v>91</v>
      </c>
      <c r="C5" s="29" t="s">
        <v>28</v>
      </c>
      <c r="D5" s="153">
        <v>1.4634146E7</v>
      </c>
      <c r="E5" s="69">
        <v>1.5365854E7</v>
      </c>
      <c r="F5" s="154"/>
      <c r="G5" s="21"/>
      <c r="H5" s="21"/>
      <c r="I5" s="22"/>
      <c r="J5" s="24"/>
      <c r="K5" s="24"/>
      <c r="L5" s="24"/>
    </row>
    <row r="6">
      <c r="A6" s="147">
        <v>4.0</v>
      </c>
      <c r="B6" s="12" t="s">
        <v>94</v>
      </c>
      <c r="C6" s="13" t="s">
        <v>28</v>
      </c>
      <c r="D6" s="26">
        <v>4161000.0</v>
      </c>
      <c r="E6" s="154">
        <v>4359000.0</v>
      </c>
      <c r="F6" s="154">
        <v>5557725.0</v>
      </c>
      <c r="G6" s="21"/>
      <c r="H6" s="21"/>
      <c r="I6" s="22" t="s">
        <v>30</v>
      </c>
      <c r="J6" s="24" t="s">
        <v>96</v>
      </c>
      <c r="K6" s="2"/>
      <c r="L6" s="2"/>
    </row>
    <row r="7">
      <c r="A7" s="14">
        <v>5.0</v>
      </c>
      <c r="B7" s="12" t="s">
        <v>97</v>
      </c>
      <c r="C7" s="13" t="s">
        <v>36</v>
      </c>
      <c r="D7" s="26">
        <v>3219480.0</v>
      </c>
      <c r="E7" s="75">
        <v>3372840.0</v>
      </c>
      <c r="F7" s="154">
        <v>5170564.0</v>
      </c>
      <c r="G7" s="21"/>
      <c r="H7" s="21"/>
      <c r="I7" s="41" t="s">
        <v>39</v>
      </c>
      <c r="J7" s="2"/>
      <c r="K7" s="2"/>
      <c r="L7" s="2"/>
    </row>
    <row r="8">
      <c r="A8" s="147">
        <v>6.0</v>
      </c>
      <c r="B8" s="67" t="s">
        <v>99</v>
      </c>
      <c r="C8" s="13" t="s">
        <v>36</v>
      </c>
      <c r="D8" s="153">
        <v>3.3005556E7</v>
      </c>
      <c r="E8" s="69">
        <v>3.5450412E7</v>
      </c>
      <c r="F8" s="17"/>
      <c r="G8" s="21"/>
      <c r="H8" s="21"/>
      <c r="I8" s="53">
        <f>B18-D18-D19</f>
        <v>6168261</v>
      </c>
      <c r="J8" s="2"/>
      <c r="K8" s="2"/>
      <c r="L8" s="3"/>
    </row>
    <row r="9">
      <c r="A9" s="14">
        <v>7.0</v>
      </c>
      <c r="B9" s="51" t="s">
        <v>103</v>
      </c>
      <c r="C9" s="58" t="s">
        <v>36</v>
      </c>
      <c r="D9" s="46">
        <v>1.4423077E7</v>
      </c>
      <c r="E9" s="54">
        <v>1.5576923E7</v>
      </c>
      <c r="F9" s="17"/>
      <c r="G9" s="21"/>
      <c r="H9" s="21"/>
      <c r="I9" s="55"/>
      <c r="J9" s="56"/>
      <c r="K9" s="56"/>
      <c r="L9" s="56"/>
    </row>
    <row r="10">
      <c r="A10" s="147">
        <v>8.0</v>
      </c>
      <c r="B10" s="144" t="s">
        <v>107</v>
      </c>
      <c r="C10" s="145" t="s">
        <v>36</v>
      </c>
      <c r="D10" s="146">
        <v>2000000.0</v>
      </c>
      <c r="E10" s="146">
        <v>2250000.0</v>
      </c>
      <c r="F10" s="39">
        <v>2480000.0</v>
      </c>
      <c r="G10" s="39">
        <v>3090000.0</v>
      </c>
      <c r="H10" s="21"/>
      <c r="I10" s="60"/>
    </row>
    <row r="11">
      <c r="A11" s="14">
        <v>9.0</v>
      </c>
      <c r="B11" s="158" t="s">
        <v>108</v>
      </c>
      <c r="C11" s="159" t="s">
        <v>36</v>
      </c>
      <c r="D11" s="66">
        <v>1425000.0</v>
      </c>
      <c r="E11" s="146">
        <v>1600000.0</v>
      </c>
      <c r="F11" s="39">
        <v>1760000.0</v>
      </c>
      <c r="G11" s="39">
        <v>2220000.0</v>
      </c>
      <c r="H11" s="21"/>
      <c r="I11" s="60"/>
    </row>
    <row r="12">
      <c r="A12" s="147">
        <v>10.0</v>
      </c>
      <c r="B12" s="161" t="s">
        <v>109</v>
      </c>
      <c r="C12" s="163" t="s">
        <v>50</v>
      </c>
      <c r="D12" s="15">
        <v>2.7093019E7</v>
      </c>
      <c r="E12" s="164"/>
      <c r="F12" s="164"/>
      <c r="G12" s="21"/>
      <c r="H12" s="21"/>
      <c r="I12" s="60"/>
    </row>
    <row r="13">
      <c r="A13" s="14">
        <v>11.0</v>
      </c>
      <c r="B13" s="12" t="s">
        <v>112</v>
      </c>
      <c r="C13" s="13" t="s">
        <v>50</v>
      </c>
      <c r="D13" s="165">
        <v>1678854.0</v>
      </c>
      <c r="E13" s="164"/>
      <c r="F13" s="167"/>
      <c r="G13" s="21"/>
      <c r="H13" s="21"/>
      <c r="I13" s="60"/>
    </row>
    <row r="14">
      <c r="A14" s="147">
        <v>12.0</v>
      </c>
      <c r="B14" s="67" t="s">
        <v>117</v>
      </c>
      <c r="C14" s="29" t="s">
        <v>52</v>
      </c>
      <c r="D14" s="169">
        <v>1737145.0</v>
      </c>
      <c r="E14" s="62"/>
      <c r="F14" s="62"/>
      <c r="G14" s="21"/>
      <c r="H14" s="21"/>
      <c r="I14" s="60"/>
    </row>
    <row r="15">
      <c r="A15" s="171">
        <v>13.0</v>
      </c>
      <c r="B15" s="67"/>
      <c r="C15" s="29"/>
      <c r="D15" s="169"/>
      <c r="E15" s="172"/>
      <c r="F15" s="172"/>
      <c r="G15" s="21"/>
      <c r="H15" s="21"/>
      <c r="I15" s="60"/>
    </row>
    <row r="16">
      <c r="A16" s="171">
        <v>14.0</v>
      </c>
      <c r="B16" s="67"/>
      <c r="C16" s="29"/>
      <c r="D16" s="153"/>
      <c r="E16" s="174"/>
      <c r="F16" s="176"/>
      <c r="G16" s="21"/>
      <c r="H16" s="21"/>
      <c r="I16" s="60"/>
    </row>
    <row r="17">
      <c r="A17" s="171">
        <v>15.0</v>
      </c>
      <c r="B17" s="51"/>
      <c r="C17" s="58"/>
      <c r="D17" s="46"/>
      <c r="E17" s="46"/>
      <c r="F17" s="172"/>
      <c r="G17" s="21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109644997</v>
      </c>
      <c r="E18" s="80">
        <f t="shared" si="1"/>
        <v>84752549</v>
      </c>
      <c r="F18" s="80">
        <f t="shared" si="1"/>
        <v>23649205</v>
      </c>
      <c r="G18" s="80">
        <f t="shared" si="1"/>
        <v>9490000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>
        <f>311742+3875000</f>
        <v>4186742</v>
      </c>
      <c r="E19" s="177">
        <v>3875000.0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111"/>
      <c r="B21" s="101" t="s">
        <v>64</v>
      </c>
      <c r="C21" s="89"/>
      <c r="D21" s="109" t="s">
        <v>122</v>
      </c>
      <c r="E21" s="109" t="s">
        <v>122</v>
      </c>
      <c r="F21" s="109" t="s">
        <v>122</v>
      </c>
      <c r="G21" s="109" t="s">
        <v>122</v>
      </c>
      <c r="H21" s="109" t="s">
        <v>122</v>
      </c>
      <c r="I21" s="60"/>
    </row>
    <row r="22" ht="15.75" customHeight="1">
      <c r="A22" s="111"/>
      <c r="B22" s="113" t="s">
        <v>73</v>
      </c>
      <c r="C22" s="89"/>
      <c r="D22" s="178" t="s">
        <v>123</v>
      </c>
      <c r="E22" s="109" t="s">
        <v>124</v>
      </c>
      <c r="F22" s="109" t="s">
        <v>124</v>
      </c>
      <c r="G22" s="109" t="s">
        <v>124</v>
      </c>
      <c r="H22" s="109" t="s">
        <v>124</v>
      </c>
      <c r="I22" s="60"/>
    </row>
    <row r="23" ht="15.75" customHeight="1">
      <c r="A23" s="119"/>
      <c r="B23" s="105" t="s">
        <v>75</v>
      </c>
      <c r="C23" s="119"/>
      <c r="D23" s="117"/>
      <c r="E23" s="119"/>
      <c r="F23" s="119"/>
      <c r="G23" s="119"/>
      <c r="H23" s="109"/>
      <c r="I23" s="60"/>
    </row>
    <row r="24" ht="15.75" customHeight="1">
      <c r="A24" s="179" t="s">
        <v>1</v>
      </c>
      <c r="B24" s="178" t="s">
        <v>125</v>
      </c>
      <c r="C24" s="126"/>
      <c r="D24" s="109"/>
      <c r="E24" s="124"/>
      <c r="F24" s="124"/>
      <c r="G24" s="124"/>
      <c r="H24" s="109"/>
      <c r="I24" s="138"/>
      <c r="J24" s="139"/>
      <c r="K24" s="139"/>
      <c r="L24" s="139"/>
    </row>
    <row r="25" ht="15.75" customHeight="1">
      <c r="A25" s="126"/>
      <c r="B25" s="175"/>
      <c r="C25" s="126"/>
      <c r="D25" s="109"/>
      <c r="E25" s="124"/>
      <c r="F25" s="124"/>
      <c r="G25" s="126"/>
      <c r="H25" s="126"/>
      <c r="I25" s="124"/>
      <c r="J25" s="124"/>
      <c r="K25" s="124"/>
      <c r="L25" s="109"/>
    </row>
    <row r="26" ht="15.75" customHeight="1">
      <c r="A26" s="109"/>
      <c r="B26" s="180"/>
      <c r="C26" s="181"/>
      <c r="D26" s="182"/>
      <c r="E26" s="183"/>
      <c r="F26" s="184"/>
      <c r="G26" s="109"/>
      <c r="H26" s="119"/>
      <c r="I26" s="119"/>
      <c r="J26" s="109"/>
      <c r="K26" s="109"/>
      <c r="L26" s="109"/>
    </row>
    <row r="27" ht="15.75" customHeight="1">
      <c r="A27" s="109"/>
      <c r="B27" s="185"/>
      <c r="C27" s="186"/>
      <c r="D27" s="187"/>
      <c r="E27" s="119"/>
      <c r="F27" s="119"/>
      <c r="G27" s="109"/>
      <c r="H27" s="124"/>
      <c r="I27" s="124"/>
      <c r="J27" s="109"/>
      <c r="K27" s="109"/>
      <c r="L27" s="109"/>
    </row>
    <row r="28" ht="15.75" customHeight="1">
      <c r="A28" s="109"/>
      <c r="B28" s="124"/>
      <c r="C28" s="124"/>
      <c r="D28" s="126"/>
      <c r="E28" s="126"/>
      <c r="F28" s="109"/>
      <c r="G28" s="109"/>
      <c r="H28" s="124"/>
      <c r="I28" s="126"/>
      <c r="J28" s="126"/>
      <c r="K28" s="109"/>
      <c r="L28" s="109"/>
    </row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3:L3"/>
    <mergeCell ref="I8:L8"/>
    <mergeCell ref="I9:L24"/>
    <mergeCell ref="I7:L7"/>
    <mergeCell ref="J6:L6"/>
    <mergeCell ref="I1:L1"/>
    <mergeCell ref="I2:L2"/>
    <mergeCell ref="A1:H1"/>
  </mergeCells>
  <hyperlinks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19.29"/>
    <col customWidth="1" min="3" max="3" width="7.86"/>
    <col customWidth="1" min="4" max="4" width="14.57"/>
    <col customWidth="1" min="5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18</v>
      </c>
      <c r="B1" s="2"/>
      <c r="C1" s="2"/>
      <c r="D1" s="2"/>
      <c r="E1" s="2"/>
      <c r="F1" s="2"/>
      <c r="G1" s="2"/>
      <c r="H1" s="3"/>
      <c r="I1" s="5" t="s">
        <v>78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80</v>
      </c>
      <c r="J2" s="2"/>
      <c r="K2" s="2"/>
      <c r="L2" s="2"/>
    </row>
    <row r="3">
      <c r="A3" s="14">
        <v>1.0</v>
      </c>
      <c r="B3" s="12" t="s">
        <v>83</v>
      </c>
      <c r="C3" s="13" t="s">
        <v>15</v>
      </c>
      <c r="D3" s="15">
        <v>7250000.0</v>
      </c>
      <c r="E3" s="26"/>
      <c r="F3" s="21"/>
      <c r="G3" s="21"/>
      <c r="H3" s="21"/>
      <c r="I3" s="22" t="s">
        <v>21</v>
      </c>
      <c r="J3" s="24" t="s">
        <v>84</v>
      </c>
      <c r="K3" s="2"/>
      <c r="L3" s="2"/>
    </row>
    <row r="4">
      <c r="A4" s="14">
        <v>2.0</v>
      </c>
      <c r="B4" s="144" t="s">
        <v>85</v>
      </c>
      <c r="C4" s="145" t="s">
        <v>15</v>
      </c>
      <c r="D4" s="146">
        <v>6100000.0</v>
      </c>
      <c r="E4" s="66">
        <v>6860000.0</v>
      </c>
      <c r="F4" s="39">
        <v>7550000.0</v>
      </c>
      <c r="G4" s="39">
        <v>9440000.0</v>
      </c>
      <c r="H4" s="21"/>
      <c r="I4" s="22" t="s">
        <v>86</v>
      </c>
      <c r="J4" s="24" t="s">
        <v>87</v>
      </c>
      <c r="K4" s="2"/>
      <c r="L4" s="2"/>
    </row>
    <row r="5">
      <c r="A5" s="14">
        <v>3.0</v>
      </c>
      <c r="B5" s="12" t="s">
        <v>88</v>
      </c>
      <c r="C5" s="148" t="s">
        <v>15</v>
      </c>
      <c r="D5" s="40">
        <v>3414634.0</v>
      </c>
      <c r="E5" s="79"/>
      <c r="F5" s="152"/>
      <c r="G5" s="21"/>
      <c r="H5" s="21"/>
      <c r="I5" s="22" t="s">
        <v>30</v>
      </c>
      <c r="J5" s="24" t="s">
        <v>92</v>
      </c>
      <c r="K5" s="2"/>
      <c r="L5" s="2"/>
    </row>
    <row r="6">
      <c r="A6" s="14">
        <v>4.0</v>
      </c>
      <c r="B6" s="12" t="s">
        <v>93</v>
      </c>
      <c r="C6" s="13" t="s">
        <v>24</v>
      </c>
      <c r="D6" s="26">
        <v>7441860.0</v>
      </c>
      <c r="E6" s="26">
        <v>7813953.0</v>
      </c>
      <c r="F6" s="26">
        <v>8186047.0</v>
      </c>
      <c r="G6" s="15">
        <v>8558140.0</v>
      </c>
      <c r="H6" s="21"/>
      <c r="I6" s="41" t="s">
        <v>39</v>
      </c>
      <c r="J6" s="2"/>
      <c r="K6" s="2"/>
      <c r="L6" s="2"/>
    </row>
    <row r="7">
      <c r="A7" s="14">
        <v>5.0</v>
      </c>
      <c r="B7" s="12" t="s">
        <v>95</v>
      </c>
      <c r="C7" s="13" t="s">
        <v>24</v>
      </c>
      <c r="D7" s="152">
        <v>8000000.0</v>
      </c>
      <c r="E7" s="19">
        <v>8000000.0</v>
      </c>
      <c r="F7" s="21"/>
      <c r="G7" s="21"/>
      <c r="H7" s="21"/>
      <c r="I7" s="53">
        <f>B18-D18-D19</f>
        <v>2186236</v>
      </c>
      <c r="J7" s="2"/>
      <c r="K7" s="2"/>
      <c r="L7" s="3"/>
    </row>
    <row r="8">
      <c r="A8" s="14">
        <v>6.0</v>
      </c>
      <c r="B8" s="67" t="s">
        <v>98</v>
      </c>
      <c r="C8" s="155" t="s">
        <v>28</v>
      </c>
      <c r="D8" s="69">
        <v>7059480.0</v>
      </c>
      <c r="E8" s="19"/>
      <c r="F8" s="21"/>
      <c r="G8" s="21"/>
      <c r="H8" s="21"/>
      <c r="I8" s="97"/>
      <c r="J8" s="99"/>
      <c r="K8" s="99"/>
      <c r="L8" s="99"/>
    </row>
    <row r="9">
      <c r="A9" s="14">
        <v>7.0</v>
      </c>
      <c r="B9" s="12" t="s">
        <v>100</v>
      </c>
      <c r="C9" s="13" t="s">
        <v>36</v>
      </c>
      <c r="D9" s="26">
        <v>3.2742E7</v>
      </c>
      <c r="E9" s="19">
        <v>3.43791E7</v>
      </c>
      <c r="F9" s="152"/>
      <c r="G9" s="17"/>
      <c r="H9" s="21"/>
      <c r="I9" s="97"/>
      <c r="J9" s="99"/>
      <c r="K9" s="99"/>
      <c r="L9" s="99"/>
    </row>
    <row r="10">
      <c r="A10" s="14">
        <v>8.0</v>
      </c>
      <c r="B10" s="12" t="s">
        <v>101</v>
      </c>
      <c r="C10" s="13" t="s">
        <v>45</v>
      </c>
      <c r="D10" s="26">
        <v>1.8973214E7</v>
      </c>
      <c r="E10" s="152">
        <v>2.0491071E7</v>
      </c>
      <c r="F10" s="152">
        <v>2.2008929E7</v>
      </c>
      <c r="G10" s="17">
        <v>2.3256786E7</v>
      </c>
      <c r="H10" s="21"/>
      <c r="I10" s="97"/>
      <c r="J10" s="99"/>
      <c r="K10" s="99"/>
      <c r="L10" s="99"/>
    </row>
    <row r="11">
      <c r="A11" s="14">
        <v>9.0</v>
      </c>
      <c r="B11" s="59" t="s">
        <v>102</v>
      </c>
      <c r="C11" s="44" t="s">
        <v>47</v>
      </c>
      <c r="D11" s="15">
        <v>1845301.0</v>
      </c>
      <c r="E11" s="17"/>
      <c r="F11" s="156"/>
      <c r="G11" s="21"/>
      <c r="H11" s="21"/>
      <c r="I11" s="97"/>
      <c r="J11" s="99"/>
      <c r="K11" s="99"/>
      <c r="L11" s="99"/>
    </row>
    <row r="12">
      <c r="A12" s="14">
        <v>10.0</v>
      </c>
      <c r="B12" s="59" t="s">
        <v>104</v>
      </c>
      <c r="C12" s="44" t="s">
        <v>52</v>
      </c>
      <c r="D12" s="152">
        <v>6481482.0</v>
      </c>
      <c r="E12" s="17">
        <v>7000000.0</v>
      </c>
      <c r="F12" s="40">
        <v>7518518.0</v>
      </c>
      <c r="G12" s="21"/>
      <c r="H12" s="21"/>
      <c r="I12" s="97"/>
      <c r="J12" s="99"/>
      <c r="K12" s="99"/>
      <c r="L12" s="99"/>
    </row>
    <row r="13">
      <c r="A13" s="14">
        <v>11.0</v>
      </c>
      <c r="B13" s="59" t="s">
        <v>105</v>
      </c>
      <c r="C13" s="44" t="s">
        <v>52</v>
      </c>
      <c r="D13" s="16">
        <v>1.6E7</v>
      </c>
      <c r="E13" s="16">
        <v>1.5E7</v>
      </c>
      <c r="F13" s="40">
        <v>1.4E7</v>
      </c>
      <c r="G13" s="21"/>
      <c r="H13" s="21"/>
      <c r="I13" s="97"/>
      <c r="J13" s="99"/>
      <c r="K13" s="99"/>
      <c r="L13" s="99"/>
    </row>
    <row r="14">
      <c r="A14" s="14">
        <v>12.0</v>
      </c>
      <c r="B14" s="59" t="s">
        <v>106</v>
      </c>
      <c r="C14" s="44" t="s">
        <v>52</v>
      </c>
      <c r="D14" s="152">
        <v>2505793.0</v>
      </c>
      <c r="E14" s="19">
        <v>2619207.0</v>
      </c>
      <c r="F14" s="26"/>
      <c r="G14" s="21"/>
      <c r="H14" s="21"/>
      <c r="I14" s="97"/>
      <c r="J14" s="99"/>
      <c r="K14" s="99"/>
      <c r="L14" s="99"/>
    </row>
    <row r="15">
      <c r="A15" s="70">
        <v>13.0</v>
      </c>
      <c r="B15" s="59"/>
      <c r="C15" s="44"/>
      <c r="D15" s="152"/>
      <c r="E15" s="19"/>
      <c r="F15" s="26"/>
      <c r="G15" s="15"/>
      <c r="H15" s="21"/>
      <c r="I15" s="97"/>
      <c r="J15" s="99"/>
      <c r="K15" s="99"/>
      <c r="L15" s="99"/>
    </row>
    <row r="16">
      <c r="A16" s="73">
        <v>14.0</v>
      </c>
      <c r="B16" s="59"/>
      <c r="C16" s="44"/>
      <c r="D16" s="157"/>
      <c r="E16" s="160"/>
      <c r="F16" s="156"/>
      <c r="G16" s="21"/>
      <c r="H16" s="21"/>
      <c r="I16" s="97"/>
      <c r="J16" s="99"/>
      <c r="K16" s="99"/>
      <c r="L16" s="99"/>
    </row>
    <row r="17">
      <c r="A17" s="73">
        <v>15.0</v>
      </c>
      <c r="B17" s="162"/>
      <c r="C17" s="44"/>
      <c r="D17" s="16"/>
      <c r="E17" s="16"/>
      <c r="F17" s="40"/>
      <c r="G17" s="21"/>
      <c r="H17" s="21"/>
      <c r="I17" s="97"/>
      <c r="J17" s="99"/>
      <c r="K17" s="99"/>
      <c r="L17" s="99"/>
    </row>
    <row r="18">
      <c r="A18" s="76"/>
      <c r="B18" s="77">
        <v>1.2E8</v>
      </c>
      <c r="C18" s="78"/>
      <c r="D18" s="80">
        <f t="shared" ref="D18:H18" si="1">SUM(D3:D17)</f>
        <v>117813764</v>
      </c>
      <c r="E18" s="80">
        <f t="shared" si="1"/>
        <v>102163331</v>
      </c>
      <c r="F18" s="80">
        <f t="shared" si="1"/>
        <v>59263494</v>
      </c>
      <c r="G18" s="80">
        <f t="shared" si="1"/>
        <v>41254926</v>
      </c>
      <c r="H18" s="80">
        <f t="shared" si="1"/>
        <v>0</v>
      </c>
      <c r="I18" s="97"/>
      <c r="J18" s="99"/>
      <c r="K18" s="99"/>
      <c r="L18" s="99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97"/>
      <c r="J19" s="99"/>
      <c r="K19" s="99"/>
      <c r="L19" s="99"/>
    </row>
    <row r="20">
      <c r="A20" s="89"/>
      <c r="B20" s="92" t="s">
        <v>62</v>
      </c>
      <c r="C20" s="93" t="s">
        <v>63</v>
      </c>
      <c r="D20" s="166">
        <v>2020.0</v>
      </c>
      <c r="E20" s="166">
        <v>2021.0</v>
      </c>
      <c r="F20" s="166">
        <v>2022.0</v>
      </c>
      <c r="G20" s="93">
        <v>2023.0</v>
      </c>
      <c r="H20" s="95">
        <v>2024.0</v>
      </c>
      <c r="I20" s="97"/>
      <c r="J20" s="99"/>
      <c r="K20" s="99"/>
      <c r="L20" s="99"/>
    </row>
    <row r="21" ht="17.25" customHeight="1">
      <c r="A21" s="89"/>
      <c r="B21" s="101" t="s">
        <v>64</v>
      </c>
      <c r="C21" s="93"/>
      <c r="D21" s="121" t="s">
        <v>114</v>
      </c>
      <c r="E21" s="126" t="s">
        <v>114</v>
      </c>
      <c r="F21" s="126" t="s">
        <v>114</v>
      </c>
      <c r="G21" s="126" t="s">
        <v>114</v>
      </c>
      <c r="H21" s="126" t="s">
        <v>114</v>
      </c>
      <c r="I21" s="97"/>
      <c r="J21" s="99"/>
      <c r="K21" s="99"/>
      <c r="L21" s="99"/>
    </row>
    <row r="22" ht="15.75" customHeight="1">
      <c r="A22" s="111"/>
      <c r="B22" s="113" t="s">
        <v>73</v>
      </c>
      <c r="C22" s="89"/>
      <c r="D22" s="122" t="s">
        <v>116</v>
      </c>
      <c r="E22" s="122" t="s">
        <v>116</v>
      </c>
      <c r="F22" s="122" t="s">
        <v>116</v>
      </c>
      <c r="G22" s="122" t="s">
        <v>116</v>
      </c>
      <c r="H22" s="122" t="s">
        <v>116</v>
      </c>
      <c r="I22" s="128"/>
      <c r="J22" s="129"/>
      <c r="K22" s="129"/>
      <c r="L22" s="129"/>
    </row>
    <row r="23" ht="15.75" customHeight="1">
      <c r="A23" s="111"/>
      <c r="B23" s="105" t="s">
        <v>75</v>
      </c>
      <c r="C23" s="89"/>
      <c r="D23" s="168"/>
      <c r="E23" s="122"/>
      <c r="F23" s="170"/>
      <c r="G23" s="168"/>
      <c r="H23" s="109"/>
      <c r="I23" s="109"/>
      <c r="J23" s="124"/>
      <c r="K23" s="124"/>
      <c r="L23" s="124"/>
    </row>
    <row r="24" ht="15.75" customHeight="1">
      <c r="A24" s="119"/>
      <c r="B24" s="173" t="s">
        <v>121</v>
      </c>
      <c r="C24" s="119"/>
      <c r="D24" s="109"/>
      <c r="E24" s="119"/>
      <c r="F24" s="119"/>
      <c r="G24" s="109"/>
      <c r="H24" s="109"/>
      <c r="I24" s="109"/>
      <c r="J24" s="124"/>
      <c r="K24" s="124"/>
      <c r="L24" s="124"/>
    </row>
    <row r="25" ht="15.75" customHeight="1">
      <c r="A25" s="124"/>
      <c r="B25" s="175"/>
      <c r="C25" s="126"/>
      <c r="D25" s="109"/>
      <c r="E25" s="124"/>
      <c r="F25" s="124"/>
      <c r="G25" s="124"/>
      <c r="H25" s="109"/>
      <c r="I25" s="109"/>
      <c r="J25" s="124"/>
      <c r="K25" s="124"/>
      <c r="L25" s="124"/>
    </row>
    <row r="26" ht="15.75" customHeight="1">
      <c r="A26" s="124"/>
      <c r="B26" s="175"/>
      <c r="C26" s="126"/>
      <c r="D26" s="109"/>
      <c r="E26" s="124"/>
      <c r="F26" s="124"/>
      <c r="G26" s="124"/>
      <c r="H26" s="126"/>
      <c r="I26" s="4"/>
      <c r="J26" s="4"/>
      <c r="K26" s="4"/>
      <c r="L26" s="4"/>
    </row>
    <row r="27" ht="15.75" customHeight="1">
      <c r="A27" s="124"/>
      <c r="B27" s="175"/>
      <c r="C27" s="126"/>
      <c r="D27" s="109"/>
      <c r="E27" s="124"/>
      <c r="F27" s="124"/>
      <c r="G27" s="124"/>
      <c r="H27" s="126"/>
      <c r="I27" s="4"/>
      <c r="J27" s="4"/>
      <c r="K27" s="4"/>
      <c r="L27" s="4"/>
    </row>
    <row r="28" ht="15.75" customHeight="1">
      <c r="A28" s="124"/>
      <c r="B28" s="175"/>
      <c r="C28" s="126"/>
      <c r="D28" s="109"/>
      <c r="E28" s="124"/>
      <c r="F28" s="124"/>
      <c r="G28" s="124"/>
      <c r="H28" s="126"/>
      <c r="I28" s="4"/>
      <c r="J28" s="4"/>
      <c r="K28" s="4"/>
      <c r="L28" s="4"/>
    </row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8">
    <mergeCell ref="A1:H1"/>
    <mergeCell ref="I7:L7"/>
    <mergeCell ref="J4:L4"/>
    <mergeCell ref="J5:L5"/>
    <mergeCell ref="I6:L6"/>
    <mergeCell ref="I1:L1"/>
    <mergeCell ref="I2:L2"/>
    <mergeCell ref="J3:L3"/>
  </mergeCells>
  <hyperlinks>
    <hyperlink display="Arsens Wengers" location="LISTÃO!A1" ref="A1"/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19.29"/>
    <col customWidth="1" min="3" max="3" width="7.86"/>
    <col customWidth="1" min="4" max="4" width="15.29"/>
    <col customWidth="1" min="5" max="5" width="13.71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19</v>
      </c>
      <c r="B1" s="2"/>
      <c r="C1" s="2"/>
      <c r="D1" s="2"/>
      <c r="E1" s="2"/>
      <c r="F1" s="2"/>
      <c r="G1" s="2"/>
      <c r="H1" s="3"/>
      <c r="I1" s="5" t="s">
        <v>126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127</v>
      </c>
      <c r="J2" s="2"/>
      <c r="K2" s="2"/>
      <c r="L2" s="2"/>
    </row>
    <row r="3">
      <c r="A3" s="14">
        <v>1.0</v>
      </c>
      <c r="B3" s="144" t="s">
        <v>128</v>
      </c>
      <c r="C3" s="13" t="str">
        <f>'LISTÃO'!S3</f>
        <v>PG</v>
      </c>
      <c r="D3" s="26">
        <v>2.9802321E7</v>
      </c>
      <c r="E3" s="152">
        <v>3.1626593E7</v>
      </c>
      <c r="F3" s="17">
        <v>4.375E7</v>
      </c>
      <c r="G3" s="17">
        <v>4.725E7</v>
      </c>
      <c r="H3" s="17">
        <v>5.075E7</v>
      </c>
      <c r="I3" s="22" t="s">
        <v>21</v>
      </c>
      <c r="J3" s="24" t="s">
        <v>129</v>
      </c>
      <c r="K3" s="2"/>
      <c r="L3" s="2"/>
    </row>
    <row r="4">
      <c r="A4" s="14">
        <v>2.0</v>
      </c>
      <c r="B4" s="12" t="s">
        <v>130</v>
      </c>
      <c r="C4" s="13" t="s">
        <v>15</v>
      </c>
      <c r="D4" s="26">
        <v>4764960.0</v>
      </c>
      <c r="E4" s="154">
        <v>4991880.0</v>
      </c>
      <c r="F4" s="154">
        <v>6349671.0</v>
      </c>
      <c r="G4" s="21"/>
      <c r="H4" s="21"/>
      <c r="I4" s="22" t="s">
        <v>25</v>
      </c>
      <c r="J4" s="24" t="s">
        <v>131</v>
      </c>
      <c r="K4" s="2"/>
      <c r="L4" s="2"/>
    </row>
    <row r="5">
      <c r="A5" s="14">
        <v>3.0</v>
      </c>
      <c r="B5" s="189" t="s">
        <v>132</v>
      </c>
      <c r="C5" s="190" t="s">
        <v>24</v>
      </c>
      <c r="D5" s="26">
        <v>1416852.0</v>
      </c>
      <c r="E5" s="26">
        <v>1663861.0</v>
      </c>
      <c r="F5" s="75">
        <v>1802057.0</v>
      </c>
      <c r="G5" s="191"/>
      <c r="H5" s="21"/>
      <c r="I5" s="22" t="s">
        <v>30</v>
      </c>
      <c r="J5" s="24" t="s">
        <v>133</v>
      </c>
      <c r="K5" s="2"/>
      <c r="L5" s="2"/>
    </row>
    <row r="6">
      <c r="A6" s="14">
        <v>4.0</v>
      </c>
      <c r="B6" s="192" t="s">
        <v>134</v>
      </c>
      <c r="C6" s="193" t="s">
        <v>38</v>
      </c>
      <c r="D6" s="66">
        <v>3700000.0</v>
      </c>
      <c r="E6" s="66">
        <v>4160000.0</v>
      </c>
      <c r="F6" s="191">
        <v>4580000.0</v>
      </c>
      <c r="G6" s="191">
        <v>5720000.0</v>
      </c>
      <c r="H6" s="21"/>
      <c r="I6" s="41" t="s">
        <v>39</v>
      </c>
      <c r="J6" s="2"/>
      <c r="K6" s="2"/>
      <c r="L6" s="2"/>
    </row>
    <row r="7">
      <c r="A7" s="14">
        <v>5.0</v>
      </c>
      <c r="B7" s="59" t="s">
        <v>135</v>
      </c>
      <c r="C7" s="44" t="s">
        <v>28</v>
      </c>
      <c r="D7" s="16">
        <v>2.727E7</v>
      </c>
      <c r="E7" s="16">
        <v>2.929E7</v>
      </c>
      <c r="F7" s="16">
        <v>3.131E7</v>
      </c>
      <c r="G7" s="40">
        <v>3.333E7</v>
      </c>
      <c r="H7" s="21"/>
      <c r="I7" s="53">
        <f>B18-D18-D19</f>
        <v>6915314</v>
      </c>
      <c r="J7" s="2"/>
      <c r="K7" s="2"/>
      <c r="L7" s="3"/>
    </row>
    <row r="8">
      <c r="A8" s="14">
        <v>6.0</v>
      </c>
      <c r="B8" s="144" t="s">
        <v>136</v>
      </c>
      <c r="C8" s="145" t="s">
        <v>36</v>
      </c>
      <c r="D8" s="66">
        <v>1350000.0</v>
      </c>
      <c r="E8" s="191">
        <v>1520000.0</v>
      </c>
      <c r="F8" s="39">
        <v>1670000.0</v>
      </c>
      <c r="G8" s="191">
        <v>2090000.0</v>
      </c>
      <c r="H8" s="21"/>
      <c r="I8" s="55"/>
      <c r="J8" s="56"/>
      <c r="K8" s="56"/>
      <c r="L8" s="56"/>
    </row>
    <row r="9">
      <c r="A9" s="14">
        <v>7.0</v>
      </c>
      <c r="B9" s="12" t="s">
        <v>137</v>
      </c>
      <c r="C9" s="13" t="s">
        <v>45</v>
      </c>
      <c r="D9" s="26">
        <v>3389400.0</v>
      </c>
      <c r="E9" s="75">
        <v>3550800.0</v>
      </c>
      <c r="F9" s="154">
        <v>5258735.0</v>
      </c>
      <c r="G9" s="32"/>
      <c r="H9" s="21"/>
      <c r="I9" s="60"/>
    </row>
    <row r="10">
      <c r="A10" s="14">
        <v>9.0</v>
      </c>
      <c r="B10" s="67" t="s">
        <v>138</v>
      </c>
      <c r="C10" s="29" t="s">
        <v>47</v>
      </c>
      <c r="D10" s="153">
        <v>2063520.0</v>
      </c>
      <c r="E10" s="194">
        <v>3893618.0</v>
      </c>
      <c r="F10" s="75">
        <v>2161920.0</v>
      </c>
      <c r="G10" s="33"/>
      <c r="H10" s="21"/>
      <c r="I10" s="60"/>
    </row>
    <row r="11">
      <c r="A11" s="14">
        <v>9.0</v>
      </c>
      <c r="B11" s="195" t="s">
        <v>139</v>
      </c>
      <c r="C11" s="196" t="s">
        <v>47</v>
      </c>
      <c r="D11" s="81">
        <v>8349039.0</v>
      </c>
      <c r="E11" s="61">
        <v>7969537.0</v>
      </c>
      <c r="F11" s="46"/>
      <c r="G11" s="54"/>
      <c r="H11" s="21"/>
      <c r="I11" s="60"/>
    </row>
    <row r="12">
      <c r="A12" s="14">
        <v>10.0</v>
      </c>
      <c r="B12" s="195" t="s">
        <v>140</v>
      </c>
      <c r="C12" s="196" t="s">
        <v>50</v>
      </c>
      <c r="D12" s="82">
        <v>2028594.0</v>
      </c>
      <c r="E12" s="46"/>
      <c r="F12" s="46"/>
      <c r="G12" s="54"/>
      <c r="H12" s="21"/>
      <c r="I12" s="60"/>
    </row>
    <row r="13">
      <c r="A13" s="14">
        <v>11.0</v>
      </c>
      <c r="B13" s="51" t="s">
        <v>141</v>
      </c>
      <c r="C13" s="58" t="s">
        <v>52</v>
      </c>
      <c r="D13" s="46">
        <v>2.8E7</v>
      </c>
      <c r="E13" s="46">
        <v>2.6E7</v>
      </c>
      <c r="F13" s="46">
        <v>2.4E7</v>
      </c>
      <c r="G13" s="54">
        <v>2.2E7</v>
      </c>
      <c r="H13" s="21"/>
      <c r="I13" s="60"/>
    </row>
    <row r="14">
      <c r="A14" s="14">
        <v>12.0</v>
      </c>
      <c r="B14" s="144" t="s">
        <v>143</v>
      </c>
      <c r="C14" s="145" t="s">
        <v>52</v>
      </c>
      <c r="D14" s="66">
        <v>950000.0</v>
      </c>
      <c r="E14" s="191">
        <v>1070000.0</v>
      </c>
      <c r="F14" s="39">
        <v>1180000.0</v>
      </c>
      <c r="G14" s="191">
        <v>1480000.0</v>
      </c>
      <c r="H14" s="21"/>
      <c r="I14" s="60"/>
    </row>
    <row r="15">
      <c r="A15" s="70">
        <v>13.0</v>
      </c>
      <c r="B15" s="51"/>
      <c r="C15" s="58"/>
      <c r="D15" s="46"/>
      <c r="E15" s="46"/>
      <c r="F15" s="46"/>
      <c r="G15" s="54"/>
      <c r="H15" s="21"/>
      <c r="I15" s="60"/>
    </row>
    <row r="16">
      <c r="A16" s="73">
        <v>14.0</v>
      </c>
      <c r="B16" s="198"/>
      <c r="C16" s="199"/>
      <c r="D16" s="69"/>
      <c r="E16" s="26"/>
      <c r="F16" s="26"/>
      <c r="G16" s="21"/>
      <c r="H16" s="21"/>
      <c r="I16" s="60"/>
    </row>
    <row r="17">
      <c r="A17" s="73">
        <v>15.0</v>
      </c>
      <c r="B17" s="59"/>
      <c r="C17" s="44"/>
      <c r="D17" s="16"/>
      <c r="E17" s="16"/>
      <c r="F17" s="16"/>
      <c r="G17" s="40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113084686</v>
      </c>
      <c r="E18" s="80">
        <f t="shared" si="1"/>
        <v>115736289</v>
      </c>
      <c r="F18" s="80">
        <f t="shared" si="1"/>
        <v>122062383</v>
      </c>
      <c r="G18" s="80">
        <f t="shared" si="1"/>
        <v>111870000</v>
      </c>
      <c r="H18" s="80">
        <f t="shared" si="1"/>
        <v>50750000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111"/>
      <c r="B21" s="101" t="s">
        <v>64</v>
      </c>
      <c r="C21" s="89"/>
      <c r="D21" s="109" t="s">
        <v>147</v>
      </c>
      <c r="E21" s="109" t="s">
        <v>147</v>
      </c>
      <c r="F21" s="109" t="s">
        <v>147</v>
      </c>
      <c r="G21" s="109" t="s">
        <v>147</v>
      </c>
      <c r="H21" s="109" t="s">
        <v>147</v>
      </c>
      <c r="I21" s="60"/>
    </row>
    <row r="22" ht="15.75" customHeight="1">
      <c r="A22" s="111"/>
      <c r="B22" s="113" t="s">
        <v>73</v>
      </c>
      <c r="C22" s="89"/>
      <c r="D22" s="122"/>
      <c r="E22" s="122" t="s">
        <v>148</v>
      </c>
      <c r="F22" s="122" t="s">
        <v>148</v>
      </c>
      <c r="G22" s="122" t="s">
        <v>148</v>
      </c>
      <c r="H22" s="122" t="s">
        <v>148</v>
      </c>
      <c r="I22" s="60"/>
    </row>
    <row r="23" ht="15.75" customHeight="1">
      <c r="A23" s="119"/>
      <c r="B23" s="105" t="s">
        <v>75</v>
      </c>
      <c r="C23" s="119"/>
      <c r="D23" s="119"/>
      <c r="E23" s="114" t="s">
        <v>76</v>
      </c>
      <c r="F23" s="119"/>
      <c r="G23" s="109"/>
      <c r="H23" s="109"/>
      <c r="I23" s="60"/>
    </row>
    <row r="24" ht="15.75" customHeight="1">
      <c r="A24" s="124"/>
      <c r="B24" s="126"/>
      <c r="C24" s="126"/>
      <c r="D24" s="122"/>
      <c r="E24" s="124"/>
      <c r="F24" s="124"/>
      <c r="G24" s="124"/>
      <c r="H24" s="109"/>
      <c r="I24" s="138"/>
      <c r="J24" s="139"/>
      <c r="K24" s="139"/>
      <c r="L24" s="139"/>
    </row>
    <row r="25" ht="15.75" customHeight="1">
      <c r="A25" s="125"/>
      <c r="B25" s="125"/>
      <c r="C25" s="109"/>
      <c r="D25" s="109"/>
      <c r="E25" s="109"/>
      <c r="F25" s="109"/>
      <c r="G25" s="125"/>
      <c r="H25" s="89"/>
      <c r="I25" s="109"/>
      <c r="J25" s="109"/>
      <c r="K25" s="109"/>
      <c r="L25" s="109"/>
    </row>
    <row r="26" ht="15.75" customHeight="1">
      <c r="A26" s="119"/>
      <c r="B26" s="130"/>
      <c r="C26" s="109"/>
      <c r="D26" s="119"/>
      <c r="E26" s="119"/>
      <c r="F26" s="119"/>
      <c r="G26" s="109"/>
      <c r="H26" s="119"/>
      <c r="I26" s="119"/>
      <c r="J26" s="119"/>
      <c r="K26" s="119"/>
      <c r="L26" s="109"/>
    </row>
    <row r="27" ht="15.75" customHeight="1">
      <c r="A27" s="126"/>
      <c r="B27" s="130"/>
      <c r="C27" s="109"/>
      <c r="D27" s="124"/>
      <c r="E27" s="124"/>
      <c r="F27" s="124"/>
      <c r="G27" s="126"/>
      <c r="H27" s="126"/>
      <c r="I27" s="203"/>
      <c r="J27" s="124"/>
      <c r="K27" s="124"/>
      <c r="L27" s="109"/>
    </row>
    <row r="28" ht="15.75" customHeight="1">
      <c r="A28" s="126"/>
      <c r="B28" s="130"/>
      <c r="C28" s="109"/>
      <c r="D28" s="124"/>
      <c r="E28" s="124"/>
      <c r="F28" s="124"/>
      <c r="G28" s="126"/>
      <c r="H28" s="126"/>
      <c r="I28" s="203"/>
      <c r="J28" s="124"/>
      <c r="K28" s="124"/>
      <c r="L28" s="109"/>
    </row>
    <row r="29" ht="15.75" customHeight="1">
      <c r="A29" s="126"/>
      <c r="B29" s="130"/>
      <c r="C29" s="109"/>
      <c r="D29" s="124"/>
      <c r="E29" s="124"/>
      <c r="F29" s="124"/>
      <c r="G29" s="126"/>
      <c r="H29" s="126"/>
      <c r="I29" s="203"/>
      <c r="J29" s="124"/>
      <c r="K29" s="124"/>
      <c r="L29" s="109"/>
    </row>
    <row r="30" ht="15.75" customHeight="1">
      <c r="A30" s="126"/>
      <c r="B30" s="130"/>
      <c r="C30" s="109"/>
      <c r="D30" s="124"/>
      <c r="E30" s="124"/>
      <c r="F30" s="124"/>
      <c r="G30" s="126"/>
      <c r="H30" s="126"/>
      <c r="I30" s="203"/>
      <c r="J30" s="124"/>
      <c r="K30" s="124"/>
      <c r="L30" s="109"/>
    </row>
    <row r="31" ht="15.75" customHeight="1">
      <c r="A31" s="126"/>
      <c r="B31" s="130"/>
      <c r="C31" s="109"/>
      <c r="D31" s="124"/>
      <c r="E31" s="124"/>
      <c r="F31" s="124"/>
      <c r="G31" s="126"/>
      <c r="H31" s="126"/>
      <c r="I31" s="203"/>
      <c r="J31" s="124"/>
      <c r="K31" s="124"/>
      <c r="L31" s="109"/>
    </row>
    <row r="32" ht="15.75" customHeight="1">
      <c r="A32" s="126"/>
      <c r="B32" s="130"/>
      <c r="C32" s="109"/>
      <c r="D32" s="124"/>
      <c r="E32" s="124"/>
      <c r="F32" s="124"/>
      <c r="G32" s="126"/>
      <c r="H32" s="126"/>
      <c r="I32" s="203"/>
      <c r="J32" s="124"/>
      <c r="K32" s="124"/>
      <c r="L32" s="109"/>
    </row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I7:L7"/>
    <mergeCell ref="I8:L24"/>
    <mergeCell ref="I1:L1"/>
    <mergeCell ref="A1:H1"/>
    <mergeCell ref="I2:L2"/>
    <mergeCell ref="I6:L6"/>
    <mergeCell ref="J4:L4"/>
    <mergeCell ref="J5:L5"/>
    <mergeCell ref="J3:L3"/>
  </mergeCells>
  <hyperlinks>
    <hyperlink display="Niterói Smiles" location="LISTÃO!A1" ref="A1"/>
  </hyperlinks>
  <printOptions/>
  <pageMargins bottom="0.787401575" footer="0.0" header="0.0" left="0.511811024" right="0.511811024" top="0.787401575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19.29"/>
    <col customWidth="1" min="3" max="3" width="7.57"/>
    <col customWidth="1" min="4" max="4" width="14.71"/>
    <col customWidth="1" min="5" max="5" width="13.86"/>
    <col customWidth="1" min="6" max="6" width="13.71"/>
    <col customWidth="1" min="7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97" t="s">
        <v>142</v>
      </c>
      <c r="B1" s="2"/>
      <c r="C1" s="2"/>
      <c r="D1" s="2"/>
      <c r="E1" s="2"/>
      <c r="F1" s="2"/>
      <c r="G1" s="2"/>
      <c r="H1" s="3"/>
      <c r="I1" s="5" t="s">
        <v>144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145</v>
      </c>
      <c r="J2" s="2"/>
      <c r="K2" s="2"/>
      <c r="L2" s="2"/>
    </row>
    <row r="3">
      <c r="A3" s="14">
        <v>1.0</v>
      </c>
      <c r="B3" s="192" t="s">
        <v>146</v>
      </c>
      <c r="C3" s="193" t="s">
        <v>15</v>
      </c>
      <c r="D3" s="200">
        <v>1100000.0</v>
      </c>
      <c r="E3" s="66">
        <v>1240000.0</v>
      </c>
      <c r="F3" s="191">
        <v>1360000.0</v>
      </c>
      <c r="G3" s="191">
        <v>1700000.0</v>
      </c>
      <c r="H3" s="21"/>
      <c r="I3" s="22" t="s">
        <v>21</v>
      </c>
      <c r="J3" s="24" t="s">
        <v>149</v>
      </c>
      <c r="K3" s="2"/>
      <c r="L3" s="2"/>
    </row>
    <row r="4">
      <c r="A4" s="14">
        <v>2.0</v>
      </c>
      <c r="B4" s="189" t="s">
        <v>150</v>
      </c>
      <c r="C4" s="190" t="s">
        <v>24</v>
      </c>
      <c r="D4" s="201">
        <v>3635760.0</v>
      </c>
      <c r="E4" s="15">
        <v>5195501.0</v>
      </c>
      <c r="F4" s="202"/>
      <c r="G4" s="21"/>
      <c r="H4" s="21"/>
      <c r="I4" s="22" t="s">
        <v>25</v>
      </c>
      <c r="J4" s="24" t="s">
        <v>151</v>
      </c>
      <c r="K4" s="2"/>
      <c r="L4" s="2"/>
    </row>
    <row r="5">
      <c r="A5" s="14">
        <v>3.0</v>
      </c>
      <c r="B5" s="161" t="s">
        <v>152</v>
      </c>
      <c r="C5" s="163" t="s">
        <v>24</v>
      </c>
      <c r="D5" s="204">
        <v>3.1742E7</v>
      </c>
      <c r="E5" s="204">
        <v>3.33291E7</v>
      </c>
      <c r="F5" s="202">
        <v>3.49162E7</v>
      </c>
      <c r="G5" s="21"/>
      <c r="H5" s="21"/>
      <c r="I5" s="22" t="s">
        <v>30</v>
      </c>
      <c r="J5" s="24" t="s">
        <v>153</v>
      </c>
      <c r="K5" s="2"/>
      <c r="L5" s="2"/>
    </row>
    <row r="6">
      <c r="A6" s="14">
        <v>4.0</v>
      </c>
      <c r="B6" s="189" t="s">
        <v>154</v>
      </c>
      <c r="C6" s="190" t="s">
        <v>38</v>
      </c>
      <c r="D6" s="165">
        <v>3551100.0</v>
      </c>
      <c r="E6" s="15"/>
      <c r="F6" s="75"/>
      <c r="G6" s="21"/>
      <c r="H6" s="21"/>
      <c r="I6" s="41" t="s">
        <v>39</v>
      </c>
      <c r="J6" s="2"/>
      <c r="K6" s="2"/>
      <c r="L6" s="2"/>
    </row>
    <row r="7">
      <c r="A7" s="14">
        <v>5.0</v>
      </c>
      <c r="B7" s="12" t="s">
        <v>155</v>
      </c>
      <c r="C7" s="13" t="s">
        <v>28</v>
      </c>
      <c r="D7" s="26">
        <v>3827160.0</v>
      </c>
      <c r="E7" s="15">
        <v>5273826.0</v>
      </c>
      <c r="F7" s="75"/>
      <c r="G7" s="21"/>
      <c r="H7" s="21"/>
      <c r="I7" s="53">
        <f>SUM(B18-D18-D19-B26-B27)</f>
        <v>14115512</v>
      </c>
      <c r="J7" s="2"/>
      <c r="K7" s="2"/>
      <c r="L7" s="3"/>
    </row>
    <row r="8">
      <c r="A8" s="14">
        <v>6.0</v>
      </c>
      <c r="B8" s="189" t="s">
        <v>156</v>
      </c>
      <c r="C8" s="190" t="s">
        <v>36</v>
      </c>
      <c r="D8" s="40">
        <v>7265485.0</v>
      </c>
      <c r="E8" s="79"/>
      <c r="F8" s="75"/>
      <c r="G8" s="21"/>
      <c r="H8" s="21"/>
      <c r="I8" s="55"/>
      <c r="J8" s="56"/>
      <c r="K8" s="56"/>
      <c r="L8" s="56"/>
    </row>
    <row r="9">
      <c r="A9" s="14">
        <v>7.0</v>
      </c>
      <c r="B9" s="28" t="s">
        <v>157</v>
      </c>
      <c r="C9" s="29" t="s">
        <v>45</v>
      </c>
      <c r="D9" s="30">
        <v>6500000.0</v>
      </c>
      <c r="E9" s="79"/>
      <c r="F9" s="79"/>
      <c r="G9" s="21"/>
      <c r="H9" s="21"/>
      <c r="I9" s="60"/>
    </row>
    <row r="10">
      <c r="A10" s="14">
        <v>8.0</v>
      </c>
      <c r="B10" s="12" t="s">
        <v>158</v>
      </c>
      <c r="C10" s="13" t="s">
        <v>47</v>
      </c>
      <c r="D10" s="15">
        <v>5500000.0</v>
      </c>
      <c r="E10" s="15"/>
      <c r="F10" s="21"/>
      <c r="G10" s="21"/>
      <c r="H10" s="21"/>
      <c r="I10" s="60"/>
    </row>
    <row r="11">
      <c r="A11" s="14">
        <v>9.0</v>
      </c>
      <c r="B11" s="198" t="s">
        <v>159</v>
      </c>
      <c r="C11" s="155" t="s">
        <v>47</v>
      </c>
      <c r="D11" s="205">
        <v>9258000.0</v>
      </c>
      <c r="E11" s="30">
        <v>9720900.0</v>
      </c>
      <c r="F11" s="21"/>
      <c r="G11" s="21"/>
      <c r="H11" s="21"/>
      <c r="I11" s="60"/>
    </row>
    <row r="12">
      <c r="A12" s="14">
        <v>10.0</v>
      </c>
      <c r="B12" s="59" t="s">
        <v>160</v>
      </c>
      <c r="C12" s="148" t="s">
        <v>52</v>
      </c>
      <c r="D12" s="206">
        <v>2.5842697E7</v>
      </c>
      <c r="E12" s="207">
        <v>2.752809E7</v>
      </c>
      <c r="F12" s="21"/>
      <c r="G12" s="21"/>
      <c r="H12" s="21"/>
      <c r="I12" s="60"/>
    </row>
    <row r="13">
      <c r="A13" s="14">
        <v>11.0</v>
      </c>
      <c r="B13" s="59" t="s">
        <v>161</v>
      </c>
      <c r="C13" s="148" t="s">
        <v>52</v>
      </c>
      <c r="D13" s="207">
        <v>3754886.0</v>
      </c>
      <c r="E13" s="207"/>
      <c r="F13" s="21"/>
      <c r="G13" s="21"/>
      <c r="H13" s="21"/>
      <c r="I13" s="60"/>
    </row>
    <row r="14">
      <c r="A14" s="14">
        <v>12.0</v>
      </c>
      <c r="B14" s="59" t="s">
        <v>162</v>
      </c>
      <c r="C14" s="148" t="s">
        <v>52</v>
      </c>
      <c r="D14" s="19">
        <v>3569643.0</v>
      </c>
      <c r="E14" s="207"/>
      <c r="F14" s="21"/>
      <c r="G14" s="21"/>
      <c r="H14" s="21"/>
      <c r="I14" s="60"/>
    </row>
    <row r="15">
      <c r="A15" s="70">
        <v>13.0</v>
      </c>
      <c r="B15" s="59"/>
      <c r="C15" s="148"/>
      <c r="D15" s="19"/>
      <c r="E15" s="207"/>
      <c r="F15" s="21"/>
      <c r="G15" s="21"/>
      <c r="H15" s="21"/>
      <c r="I15" s="60"/>
    </row>
    <row r="16">
      <c r="A16" s="73">
        <v>14.0</v>
      </c>
      <c r="B16" s="28"/>
      <c r="C16" s="29"/>
      <c r="D16" s="30"/>
      <c r="E16" s="206"/>
      <c r="F16" s="206"/>
      <c r="G16" s="152"/>
      <c r="H16" s="21"/>
      <c r="I16" s="60"/>
    </row>
    <row r="17">
      <c r="A17" s="73">
        <v>15.0</v>
      </c>
      <c r="B17" s="59"/>
      <c r="C17" s="148"/>
      <c r="D17" s="206"/>
      <c r="E17" s="207"/>
      <c r="F17" s="206"/>
      <c r="G17" s="17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105546731</v>
      </c>
      <c r="E18" s="80">
        <f t="shared" si="1"/>
        <v>82287417</v>
      </c>
      <c r="F18" s="80">
        <f t="shared" si="1"/>
        <v>36276200</v>
      </c>
      <c r="G18" s="80">
        <f t="shared" si="1"/>
        <v>1700000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>
        <v>337757.0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111"/>
      <c r="B21" s="101" t="s">
        <v>64</v>
      </c>
      <c r="C21" s="89"/>
      <c r="D21" s="109" t="s">
        <v>164</v>
      </c>
      <c r="E21" s="109" t="s">
        <v>164</v>
      </c>
      <c r="F21" s="109" t="s">
        <v>164</v>
      </c>
      <c r="G21" s="109" t="s">
        <v>164</v>
      </c>
      <c r="H21" s="109" t="s">
        <v>164</v>
      </c>
      <c r="I21" s="60"/>
    </row>
    <row r="22" ht="15.75" customHeight="1">
      <c r="A22" s="111"/>
      <c r="B22" s="113" t="s">
        <v>73</v>
      </c>
      <c r="C22" s="89"/>
      <c r="D22" s="109" t="s">
        <v>165</v>
      </c>
      <c r="E22" s="109" t="s">
        <v>165</v>
      </c>
      <c r="F22" s="109" t="s">
        <v>165</v>
      </c>
      <c r="G22" s="109" t="s">
        <v>165</v>
      </c>
      <c r="H22" s="109" t="s">
        <v>165</v>
      </c>
      <c r="I22" s="60"/>
    </row>
    <row r="23" ht="15.75" customHeight="1">
      <c r="A23" s="119"/>
      <c r="B23" s="105" t="s">
        <v>75</v>
      </c>
      <c r="C23" s="119"/>
      <c r="D23" s="109"/>
      <c r="E23" s="109"/>
      <c r="F23" s="109"/>
      <c r="G23" s="109"/>
      <c r="H23" s="109"/>
      <c r="I23" s="60"/>
    </row>
    <row r="24" ht="15.75" customHeight="1">
      <c r="A24" s="124"/>
      <c r="B24" s="209"/>
      <c r="C24" s="126"/>
      <c r="D24" s="109"/>
      <c r="E24" s="109"/>
      <c r="F24" s="109"/>
      <c r="G24" s="109"/>
      <c r="H24" s="109"/>
      <c r="I24" s="138"/>
      <c r="J24" s="139"/>
      <c r="K24" s="139"/>
      <c r="L24" s="139"/>
    </row>
    <row r="25" ht="15.75" customHeight="1">
      <c r="A25" s="109"/>
      <c r="B25" s="109"/>
      <c r="C25" s="109"/>
      <c r="D25" s="109"/>
      <c r="E25" s="124"/>
      <c r="F25" s="109"/>
      <c r="G25" s="109"/>
      <c r="H25" s="109"/>
      <c r="I25" s="109"/>
      <c r="J25" s="109"/>
      <c r="K25" s="109"/>
      <c r="L25" s="109"/>
    </row>
    <row r="26" ht="15.75" customHeight="1">
      <c r="A26" s="210"/>
      <c r="B26" s="133"/>
      <c r="C26" s="211"/>
      <c r="D26" s="109"/>
      <c r="E26" s="109"/>
      <c r="F26" s="109"/>
      <c r="G26" s="109"/>
      <c r="H26" s="109"/>
      <c r="I26" s="211"/>
      <c r="J26" s="211"/>
      <c r="K26" s="211"/>
      <c r="L26" s="211"/>
    </row>
    <row r="27" ht="15.75" customHeight="1">
      <c r="A27" s="210"/>
      <c r="B27" s="133"/>
      <c r="C27" s="211"/>
      <c r="D27" s="109"/>
      <c r="E27" s="211"/>
      <c r="F27" s="211"/>
      <c r="G27" s="211"/>
      <c r="H27" s="211"/>
      <c r="I27" s="211"/>
      <c r="J27" s="211"/>
      <c r="K27" s="211"/>
      <c r="L27" s="211"/>
    </row>
    <row r="28" ht="15.75" customHeight="1">
      <c r="A28" s="210"/>
      <c r="B28" s="133"/>
      <c r="C28" s="211"/>
      <c r="D28" s="109"/>
      <c r="E28" s="211"/>
      <c r="F28" s="211"/>
      <c r="G28" s="211"/>
      <c r="H28" s="211"/>
      <c r="I28" s="211"/>
      <c r="J28" s="211"/>
      <c r="K28" s="211"/>
      <c r="L28" s="211"/>
    </row>
    <row r="29" ht="15.75" customHeight="1">
      <c r="A29" s="210"/>
      <c r="B29" s="133"/>
      <c r="C29" s="211"/>
      <c r="D29" s="109"/>
      <c r="E29" s="211"/>
      <c r="F29" s="211"/>
      <c r="G29" s="211"/>
      <c r="H29" s="211"/>
      <c r="I29" s="211"/>
      <c r="J29" s="211"/>
      <c r="K29" s="211"/>
      <c r="L29" s="211"/>
    </row>
    <row r="30" ht="15.75" customHeight="1">
      <c r="A30" s="210"/>
      <c r="B30" s="133"/>
      <c r="C30" s="211"/>
      <c r="D30" s="109"/>
      <c r="E30" s="211"/>
      <c r="F30" s="211"/>
      <c r="G30" s="211"/>
      <c r="H30" s="211"/>
      <c r="I30" s="211"/>
      <c r="J30" s="211"/>
      <c r="K30" s="211"/>
      <c r="L30" s="211"/>
    </row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3:L3"/>
    <mergeCell ref="I7:L7"/>
    <mergeCell ref="I8:L24"/>
    <mergeCell ref="J5:L5"/>
    <mergeCell ref="I1:L1"/>
    <mergeCell ref="A1:H1"/>
    <mergeCell ref="I6:L6"/>
    <mergeCell ref="I2:L2"/>
  </mergeCells>
  <hyperlinks>
    <hyperlink r:id="rId1" ref="I2"/>
  </hyperlinks>
  <printOptions/>
  <pageMargins bottom="0.787401575" footer="0.0" header="0.0" left="0.511811024" right="0.511811024" top="0.787401575"/>
  <pageSetup orientation="landscape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5.0"/>
    <col customWidth="1" min="3" max="3" width="8.57"/>
    <col customWidth="1" min="4" max="4" width="13.86"/>
    <col customWidth="1" min="5" max="5" width="14.0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97" t="s">
        <v>65</v>
      </c>
      <c r="B1" s="2"/>
      <c r="C1" s="2"/>
      <c r="D1" s="2"/>
      <c r="E1" s="2"/>
      <c r="F1" s="2"/>
      <c r="G1" s="2"/>
      <c r="H1" s="3"/>
      <c r="I1" s="5" t="s">
        <v>171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188" t="s">
        <v>172</v>
      </c>
      <c r="J2" s="2"/>
      <c r="K2" s="2"/>
      <c r="L2" s="2"/>
    </row>
    <row r="3">
      <c r="A3" s="14">
        <v>1.0</v>
      </c>
      <c r="B3" s="12" t="s">
        <v>174</v>
      </c>
      <c r="C3" s="13" t="s">
        <v>15</v>
      </c>
      <c r="D3" s="15">
        <v>1845301.0</v>
      </c>
      <c r="E3" s="26"/>
      <c r="F3" s="17"/>
      <c r="G3" s="17"/>
      <c r="H3" s="21"/>
      <c r="I3" s="22" t="s">
        <v>21</v>
      </c>
      <c r="J3" s="24" t="s">
        <v>175</v>
      </c>
      <c r="K3" s="2"/>
      <c r="L3" s="2"/>
    </row>
    <row r="4">
      <c r="A4" s="14">
        <v>2.0</v>
      </c>
      <c r="B4" s="12" t="s">
        <v>176</v>
      </c>
      <c r="C4" s="13" t="s">
        <v>24</v>
      </c>
      <c r="D4" s="160">
        <v>2321735.0</v>
      </c>
      <c r="E4" s="17"/>
      <c r="F4" s="17"/>
      <c r="G4" s="17"/>
      <c r="H4" s="21"/>
      <c r="I4" s="22" t="s">
        <v>25</v>
      </c>
      <c r="J4" s="24" t="s">
        <v>177</v>
      </c>
      <c r="K4" s="2"/>
      <c r="L4" s="2"/>
    </row>
    <row r="5">
      <c r="A5" s="14">
        <v>3.0</v>
      </c>
      <c r="B5" s="12" t="s">
        <v>178</v>
      </c>
      <c r="C5" s="13" t="s">
        <v>38</v>
      </c>
      <c r="D5" s="157">
        <v>2149560.0</v>
      </c>
      <c r="E5" s="212">
        <v>2252040.0</v>
      </c>
      <c r="F5" s="154">
        <v>3938818.0</v>
      </c>
      <c r="G5" s="17"/>
      <c r="H5" s="21"/>
      <c r="I5" s="22" t="s">
        <v>30</v>
      </c>
      <c r="J5" s="24" t="s">
        <v>179</v>
      </c>
      <c r="K5" s="2"/>
      <c r="L5" s="2"/>
    </row>
    <row r="6">
      <c r="A6" s="14">
        <v>4.0</v>
      </c>
      <c r="B6" s="59" t="s">
        <v>180</v>
      </c>
      <c r="C6" s="13" t="s">
        <v>28</v>
      </c>
      <c r="D6" s="26">
        <v>2636280.0</v>
      </c>
      <c r="E6" s="75">
        <v>2761920.0</v>
      </c>
      <c r="F6" s="75">
        <v>4253357.0</v>
      </c>
      <c r="G6" s="17"/>
      <c r="H6" s="21"/>
      <c r="I6" s="41" t="s">
        <v>39</v>
      </c>
      <c r="J6" s="2"/>
      <c r="K6" s="2"/>
      <c r="L6" s="2"/>
    </row>
    <row r="7">
      <c r="A7" s="14">
        <v>5.0</v>
      </c>
      <c r="B7" s="12" t="s">
        <v>181</v>
      </c>
      <c r="C7" s="190" t="s">
        <v>28</v>
      </c>
      <c r="D7" s="15">
        <v>1618520.0</v>
      </c>
      <c r="E7" s="75"/>
      <c r="F7" s="75"/>
      <c r="G7" s="15"/>
      <c r="H7" s="21"/>
      <c r="I7" s="53">
        <f>B18-D18-D19</f>
        <v>13042080</v>
      </c>
      <c r="J7" s="2"/>
      <c r="K7" s="2"/>
      <c r="L7" s="3"/>
    </row>
    <row r="8">
      <c r="A8" s="14">
        <v>6.0</v>
      </c>
      <c r="B8" s="67" t="s">
        <v>182</v>
      </c>
      <c r="C8" s="213" t="s">
        <v>28</v>
      </c>
      <c r="D8" s="26">
        <v>1.7839268E7</v>
      </c>
      <c r="E8" s="26">
        <v>1.9160714E7</v>
      </c>
      <c r="F8" s="15">
        <v>2.0482143E7</v>
      </c>
      <c r="G8" s="39"/>
      <c r="H8" s="21"/>
      <c r="I8" s="214"/>
      <c r="J8" s="215"/>
      <c r="K8" s="215"/>
      <c r="L8" s="215"/>
    </row>
    <row r="9">
      <c r="A9" s="14">
        <v>7.0</v>
      </c>
      <c r="B9" s="192" t="s">
        <v>183</v>
      </c>
      <c r="C9" s="190" t="s">
        <v>36</v>
      </c>
      <c r="D9" s="71">
        <v>1400000.0</v>
      </c>
      <c r="E9" s="66">
        <v>1580000.0</v>
      </c>
      <c r="F9" s="191">
        <v>1740000.0</v>
      </c>
      <c r="G9" s="39">
        <v>2180000.0</v>
      </c>
      <c r="H9" s="21"/>
      <c r="I9" s="97"/>
      <c r="J9" s="99"/>
      <c r="K9" s="99"/>
      <c r="L9" s="99"/>
    </row>
    <row r="10">
      <c r="A10" s="14">
        <v>8.0</v>
      </c>
      <c r="B10" s="189" t="s">
        <v>184</v>
      </c>
      <c r="C10" s="190" t="s">
        <v>36</v>
      </c>
      <c r="D10" s="16">
        <v>1.1301219E7</v>
      </c>
      <c r="E10" s="26">
        <v>1.2138345E7</v>
      </c>
      <c r="F10" s="15">
        <v>1.2975471E7</v>
      </c>
      <c r="G10" s="17"/>
      <c r="H10" s="21"/>
      <c r="I10" s="97"/>
      <c r="J10" s="99"/>
      <c r="K10" s="99"/>
      <c r="L10" s="99"/>
    </row>
    <row r="11">
      <c r="A11" s="14">
        <v>9.0</v>
      </c>
      <c r="B11" s="12" t="s">
        <v>185</v>
      </c>
      <c r="C11" s="148" t="s">
        <v>45</v>
      </c>
      <c r="D11" s="26">
        <v>1.081E7</v>
      </c>
      <c r="E11" s="216">
        <v>1.175E7</v>
      </c>
      <c r="F11" s="15">
        <v>1.269E7</v>
      </c>
      <c r="G11" s="39"/>
      <c r="H11" s="21"/>
      <c r="I11" s="97"/>
      <c r="J11" s="99"/>
      <c r="K11" s="99"/>
      <c r="L11" s="99"/>
    </row>
    <row r="12">
      <c r="A12" s="14">
        <v>10.0</v>
      </c>
      <c r="B12" s="64" t="s">
        <v>186</v>
      </c>
      <c r="C12" s="44" t="s">
        <v>52</v>
      </c>
      <c r="D12" s="66">
        <v>850000.0</v>
      </c>
      <c r="E12" s="66">
        <v>960000.0</v>
      </c>
      <c r="F12" s="217">
        <v>1060000.0</v>
      </c>
      <c r="G12" s="39">
        <v>1330000.0</v>
      </c>
      <c r="H12" s="21"/>
      <c r="I12" s="97"/>
      <c r="J12" s="99"/>
      <c r="K12" s="99"/>
      <c r="L12" s="99"/>
    </row>
    <row r="13">
      <c r="A13" s="14">
        <v>11.0</v>
      </c>
      <c r="B13" s="59" t="s">
        <v>187</v>
      </c>
      <c r="C13" s="44" t="s">
        <v>52</v>
      </c>
      <c r="D13" s="15">
        <v>2.7093018E7</v>
      </c>
      <c r="E13" s="15"/>
      <c r="F13" s="217"/>
      <c r="G13" s="39"/>
      <c r="H13" s="21"/>
      <c r="I13" s="97"/>
      <c r="J13" s="99"/>
      <c r="K13" s="99"/>
      <c r="L13" s="99"/>
    </row>
    <row r="14">
      <c r="A14" s="14">
        <v>12.0</v>
      </c>
      <c r="B14" s="12" t="s">
        <v>188</v>
      </c>
      <c r="C14" s="13" t="s">
        <v>52</v>
      </c>
      <c r="D14" s="15">
        <v>2.7093019E7</v>
      </c>
      <c r="E14" s="15"/>
      <c r="F14" s="217"/>
      <c r="G14" s="39"/>
      <c r="H14" s="21"/>
      <c r="I14" s="97"/>
      <c r="J14" s="99"/>
      <c r="K14" s="99"/>
      <c r="L14" s="99"/>
    </row>
    <row r="15">
      <c r="A15" s="70">
        <v>13.0</v>
      </c>
      <c r="B15" s="12"/>
      <c r="C15" s="148"/>
      <c r="D15" s="15"/>
      <c r="E15" s="216"/>
      <c r="F15" s="15"/>
      <c r="G15" s="152"/>
      <c r="H15" s="21"/>
      <c r="I15" s="97"/>
      <c r="J15" s="218"/>
      <c r="K15" s="99"/>
      <c r="L15" s="99"/>
    </row>
    <row r="16">
      <c r="A16" s="171">
        <v>14.0</v>
      </c>
      <c r="B16" s="12"/>
      <c r="C16" s="13"/>
      <c r="D16" s="15"/>
      <c r="E16" s="216"/>
      <c r="F16" s="216"/>
      <c r="G16" s="17"/>
      <c r="H16" s="21"/>
      <c r="I16" s="97"/>
      <c r="J16" s="99"/>
      <c r="K16" s="99"/>
      <c r="L16" s="99"/>
    </row>
    <row r="17">
      <c r="A17" s="73">
        <v>15.0</v>
      </c>
      <c r="B17" s="64"/>
      <c r="C17" s="44"/>
      <c r="D17" s="66"/>
      <c r="E17" s="66"/>
      <c r="F17" s="217"/>
      <c r="G17" s="39"/>
      <c r="H17" s="21"/>
      <c r="I17" s="97"/>
      <c r="J17" s="99"/>
      <c r="K17" s="99"/>
      <c r="L17" s="99"/>
    </row>
    <row r="18">
      <c r="A18" s="76"/>
      <c r="B18" s="77">
        <v>1.2E8</v>
      </c>
      <c r="C18" s="78"/>
      <c r="D18" s="80">
        <f t="shared" ref="D18:H18" si="1">SUM(D3:D17)</f>
        <v>106957920</v>
      </c>
      <c r="E18" s="80">
        <f t="shared" si="1"/>
        <v>50603019</v>
      </c>
      <c r="F18" s="80">
        <f t="shared" si="1"/>
        <v>57139789</v>
      </c>
      <c r="G18" s="80">
        <f t="shared" si="1"/>
        <v>3510000</v>
      </c>
      <c r="H18" s="80">
        <f t="shared" si="1"/>
        <v>0</v>
      </c>
      <c r="I18" s="97"/>
      <c r="J18" s="99"/>
      <c r="K18" s="99"/>
      <c r="L18" s="99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97"/>
      <c r="J19" s="99"/>
      <c r="K19" s="99"/>
      <c r="L19" s="99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97"/>
      <c r="J20" s="99"/>
      <c r="K20" s="99"/>
      <c r="L20" s="99"/>
    </row>
    <row r="21" ht="15.0" customHeight="1">
      <c r="A21" s="89"/>
      <c r="B21" s="101" t="s">
        <v>64</v>
      </c>
      <c r="C21" s="93"/>
      <c r="D21" s="219" t="s">
        <v>189</v>
      </c>
      <c r="E21" s="109" t="s">
        <v>189</v>
      </c>
      <c r="F21" s="109" t="s">
        <v>189</v>
      </c>
      <c r="G21" s="109" t="s">
        <v>189</v>
      </c>
      <c r="H21" s="109" t="s">
        <v>189</v>
      </c>
      <c r="I21" s="99"/>
      <c r="J21" s="99"/>
      <c r="K21" s="99"/>
      <c r="L21" s="99"/>
    </row>
    <row r="22" ht="13.5" customHeight="1">
      <c r="A22" s="111"/>
      <c r="B22" s="113" t="s">
        <v>73</v>
      </c>
      <c r="C22" s="89"/>
      <c r="D22" s="109"/>
      <c r="E22" s="109"/>
      <c r="F22" s="109" t="s">
        <v>190</v>
      </c>
      <c r="G22" s="109" t="s">
        <v>190</v>
      </c>
      <c r="H22" s="109" t="s">
        <v>190</v>
      </c>
      <c r="I22" s="129"/>
      <c r="J22" s="129"/>
      <c r="K22" s="129"/>
      <c r="L22" s="129"/>
    </row>
    <row r="23" ht="15.75" customHeight="1">
      <c r="A23" s="111"/>
      <c r="B23" s="105" t="s">
        <v>75</v>
      </c>
      <c r="C23" s="89"/>
      <c r="D23" s="109"/>
      <c r="E23" s="135"/>
      <c r="F23" s="109"/>
      <c r="G23" s="109"/>
      <c r="H23" s="126"/>
      <c r="I23" s="109"/>
      <c r="J23" s="124"/>
      <c r="K23" s="124"/>
      <c r="L23" s="109"/>
    </row>
    <row r="24" ht="15.75" customHeight="1">
      <c r="A24" s="119"/>
      <c r="B24" s="220" t="s">
        <v>191</v>
      </c>
      <c r="C24" s="119"/>
      <c r="D24" s="122"/>
      <c r="E24" s="119"/>
      <c r="F24" s="119"/>
      <c r="G24" s="119"/>
      <c r="H24" s="97"/>
      <c r="I24" s="99"/>
      <c r="J24" s="99"/>
      <c r="K24" s="99"/>
      <c r="L24" s="99"/>
    </row>
    <row r="25" ht="15.75" customHeight="1">
      <c r="A25" s="124"/>
      <c r="B25" s="175"/>
      <c r="C25" s="126"/>
      <c r="D25" s="109"/>
      <c r="E25" s="124"/>
      <c r="F25" s="124"/>
      <c r="G25" s="124"/>
      <c r="H25" s="128"/>
      <c r="I25" s="129"/>
      <c r="J25" s="129"/>
      <c r="K25" s="129"/>
      <c r="L25" s="129"/>
    </row>
    <row r="26" ht="15.75" customHeight="1">
      <c r="A26" s="126"/>
      <c r="B26" s="126"/>
      <c r="C26" s="109"/>
      <c r="D26" s="124"/>
      <c r="E26" s="124"/>
      <c r="F26" s="124"/>
      <c r="G26" s="126"/>
      <c r="H26" s="126"/>
      <c r="I26" s="129"/>
      <c r="J26" s="129"/>
      <c r="K26" s="129"/>
      <c r="L26" s="129"/>
    </row>
    <row r="27" ht="15.75" customHeight="1">
      <c r="A27" s="124"/>
      <c r="B27" s="175"/>
      <c r="C27" s="126"/>
      <c r="D27" s="109"/>
      <c r="E27" s="124"/>
      <c r="F27" s="124"/>
      <c r="G27" s="124"/>
      <c r="H27" s="128"/>
      <c r="I27" s="129"/>
      <c r="J27" s="129"/>
      <c r="K27" s="129"/>
      <c r="L27" s="129"/>
    </row>
    <row r="28" ht="15.75" customHeight="1">
      <c r="A28" s="126"/>
      <c r="B28" s="126"/>
      <c r="C28" s="109"/>
      <c r="D28" s="124"/>
      <c r="E28" s="124"/>
      <c r="F28" s="124"/>
      <c r="G28" s="126"/>
      <c r="H28" s="126"/>
      <c r="I28" s="129"/>
      <c r="J28" s="129"/>
      <c r="K28" s="129"/>
      <c r="L28" s="129"/>
    </row>
    <row r="29" ht="15.75" customHeight="1">
      <c r="A29" s="124"/>
      <c r="B29" s="175"/>
      <c r="C29" s="126"/>
      <c r="D29" s="109"/>
      <c r="E29" s="124"/>
      <c r="F29" s="124"/>
      <c r="G29" s="124"/>
      <c r="H29" s="128"/>
      <c r="I29" s="129"/>
      <c r="J29" s="129"/>
      <c r="K29" s="129"/>
      <c r="L29" s="129"/>
    </row>
    <row r="30" ht="15.75" customHeight="1">
      <c r="A30" s="126"/>
      <c r="B30" s="126"/>
      <c r="C30" s="109"/>
      <c r="D30" s="124"/>
      <c r="E30" s="124"/>
      <c r="F30" s="124"/>
      <c r="G30" s="126"/>
      <c r="H30" s="126"/>
      <c r="I30" s="129"/>
      <c r="J30" s="129"/>
      <c r="K30" s="129"/>
      <c r="L30" s="129"/>
    </row>
    <row r="31" ht="15.75" customHeight="1">
      <c r="A31" s="124"/>
      <c r="B31" s="175"/>
      <c r="C31" s="126"/>
      <c r="D31" s="109"/>
      <c r="E31" s="124"/>
      <c r="F31" s="124"/>
      <c r="G31" s="124"/>
      <c r="H31" s="128"/>
      <c r="I31" s="129"/>
      <c r="J31" s="129"/>
      <c r="K31" s="129"/>
      <c r="L31" s="129"/>
    </row>
    <row r="32" ht="15.75" customHeight="1">
      <c r="A32" s="126"/>
      <c r="B32" s="126"/>
      <c r="C32" s="109"/>
      <c r="D32" s="124"/>
      <c r="E32" s="124"/>
      <c r="F32" s="124"/>
      <c r="G32" s="126"/>
      <c r="H32" s="126"/>
      <c r="I32" s="129"/>
      <c r="J32" s="129"/>
      <c r="K32" s="129"/>
      <c r="L32" s="129"/>
    </row>
    <row r="33" ht="15.75" customHeight="1">
      <c r="A33" s="124"/>
      <c r="B33" s="175"/>
      <c r="C33" s="126"/>
      <c r="D33" s="109"/>
      <c r="E33" s="124"/>
      <c r="F33" s="124"/>
      <c r="G33" s="124"/>
      <c r="H33" s="128"/>
      <c r="I33" s="129"/>
      <c r="J33" s="129"/>
      <c r="K33" s="129"/>
      <c r="L33" s="129"/>
    </row>
    <row r="34" ht="15.75" customHeight="1">
      <c r="A34" s="126"/>
      <c r="B34" s="126"/>
      <c r="C34" s="109"/>
      <c r="D34" s="124"/>
      <c r="E34" s="124"/>
      <c r="F34" s="124"/>
      <c r="G34" s="126"/>
      <c r="H34" s="126"/>
      <c r="I34" s="129"/>
      <c r="J34" s="129"/>
      <c r="K34" s="129"/>
      <c r="L34" s="129"/>
    </row>
    <row r="35" ht="15.75" customHeight="1">
      <c r="A35" s="124"/>
      <c r="B35" s="175"/>
      <c r="C35" s="126"/>
      <c r="D35" s="109"/>
      <c r="E35" s="124"/>
      <c r="F35" s="124"/>
      <c r="G35" s="124"/>
      <c r="H35" s="128"/>
      <c r="I35" s="129"/>
      <c r="J35" s="129"/>
      <c r="K35" s="129"/>
      <c r="L35" s="129"/>
    </row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I7:L7"/>
    <mergeCell ref="I6:L6"/>
    <mergeCell ref="I1:L1"/>
    <mergeCell ref="I2:L2"/>
    <mergeCell ref="A1:H1"/>
    <mergeCell ref="I8:L8"/>
    <mergeCell ref="J4:L4"/>
    <mergeCell ref="J5:L5"/>
    <mergeCell ref="J3:L3"/>
  </mergeCells>
  <printOptions/>
  <pageMargins bottom="0.787401575" footer="0.0" header="0.0" left="0.511811024" right="0.511811024" top="0.787401575"/>
  <pageSetup paperSize="9" orientation="portrait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showGridLines="0" workbookViewId="0"/>
  </sheetViews>
  <sheetFormatPr customHeight="1" defaultColWidth="14.43" defaultRowHeight="15.0"/>
  <cols>
    <col customWidth="1" min="1" max="1" width="5.43"/>
    <col customWidth="1" min="2" max="2" width="25.29"/>
    <col customWidth="1" min="3" max="3" width="7.71"/>
    <col customWidth="1" min="4" max="5" width="14.57"/>
    <col customWidth="1" min="6" max="8" width="14.14"/>
    <col customWidth="1" min="9" max="9" width="10.43"/>
    <col customWidth="1" min="10" max="10" width="17.71"/>
    <col customWidth="1" min="11" max="12" width="9.29"/>
  </cols>
  <sheetData>
    <row r="1" ht="30.0" customHeight="1">
      <c r="A1" s="143" t="s">
        <v>67</v>
      </c>
      <c r="B1" s="2"/>
      <c r="C1" s="2"/>
      <c r="D1" s="2"/>
      <c r="E1" s="2"/>
      <c r="F1" s="2"/>
      <c r="G1" s="2"/>
      <c r="H1" s="3"/>
      <c r="I1" s="5" t="s">
        <v>192</v>
      </c>
      <c r="J1" s="2"/>
      <c r="K1" s="2"/>
      <c r="L1" s="3"/>
    </row>
    <row r="2">
      <c r="A2" s="7"/>
      <c r="B2" s="7" t="s">
        <v>5</v>
      </c>
      <c r="C2" s="7" t="s">
        <v>6</v>
      </c>
      <c r="D2" s="7" t="s">
        <v>7</v>
      </c>
      <c r="E2" s="7" t="s">
        <v>8</v>
      </c>
      <c r="F2" s="7" t="s">
        <v>9</v>
      </c>
      <c r="G2" s="7" t="s">
        <v>10</v>
      </c>
      <c r="H2" s="7" t="s">
        <v>11</v>
      </c>
      <c r="I2" s="8" t="s">
        <v>193</v>
      </c>
      <c r="J2" s="2"/>
      <c r="K2" s="2"/>
      <c r="L2" s="2"/>
    </row>
    <row r="3">
      <c r="A3" s="14">
        <v>1.0</v>
      </c>
      <c r="B3" s="144" t="s">
        <v>194</v>
      </c>
      <c r="C3" s="13" t="str">
        <f>'LISTÃO'!G20</f>
        <v>PG</v>
      </c>
      <c r="D3" s="222">
        <v>3.8178E7</v>
      </c>
      <c r="E3" s="222">
        <v>4.1006E7</v>
      </c>
      <c r="F3" s="61">
        <v>4.3848E7</v>
      </c>
      <c r="G3" s="222"/>
      <c r="H3" s="21"/>
      <c r="I3" s="22" t="s">
        <v>21</v>
      </c>
      <c r="J3" s="24" t="s">
        <v>195</v>
      </c>
      <c r="K3" s="2"/>
      <c r="L3" s="2"/>
    </row>
    <row r="4">
      <c r="A4" s="14">
        <v>2.0</v>
      </c>
      <c r="B4" s="12" t="s">
        <v>196</v>
      </c>
      <c r="C4" s="13" t="s">
        <v>15</v>
      </c>
      <c r="D4" s="61">
        <v>5348007.0</v>
      </c>
      <c r="E4" s="222"/>
      <c r="F4" s="222"/>
      <c r="G4" s="222"/>
      <c r="H4" s="21"/>
      <c r="I4" s="22" t="s">
        <v>25</v>
      </c>
      <c r="J4" s="24" t="s">
        <v>197</v>
      </c>
      <c r="K4" s="2"/>
      <c r="L4" s="2"/>
    </row>
    <row r="5">
      <c r="A5" s="14">
        <v>3.0</v>
      </c>
      <c r="B5" s="12" t="s">
        <v>198</v>
      </c>
      <c r="C5" s="13" t="s">
        <v>15</v>
      </c>
      <c r="D5" s="15">
        <v>2564753.0</v>
      </c>
      <c r="E5" s="26"/>
      <c r="F5" s="15"/>
      <c r="G5" s="222"/>
      <c r="H5" s="21"/>
      <c r="I5" s="22" t="s">
        <v>30</v>
      </c>
      <c r="J5" s="24" t="s">
        <v>199</v>
      </c>
      <c r="K5" s="2"/>
      <c r="L5" s="2"/>
    </row>
    <row r="6">
      <c r="A6" s="14">
        <v>4.0</v>
      </c>
      <c r="B6" s="12" t="s">
        <v>200</v>
      </c>
      <c r="C6" s="13" t="s">
        <v>38</v>
      </c>
      <c r="D6" s="222">
        <v>1.2553471E7</v>
      </c>
      <c r="E6" s="222">
        <v>1.3446428E7</v>
      </c>
      <c r="F6" s="61">
        <v>1.4339285E7</v>
      </c>
      <c r="G6" s="222"/>
      <c r="H6" s="21"/>
      <c r="I6" s="41" t="s">
        <v>39</v>
      </c>
      <c r="J6" s="2"/>
      <c r="K6" s="2"/>
      <c r="L6" s="2"/>
    </row>
    <row r="7">
      <c r="A7" s="14">
        <v>5.0</v>
      </c>
      <c r="B7" s="223" t="s">
        <v>201</v>
      </c>
      <c r="C7" s="224" t="s">
        <v>45</v>
      </c>
      <c r="D7" s="222">
        <v>9073050.0</v>
      </c>
      <c r="E7" s="157">
        <v>9505100.0</v>
      </c>
      <c r="F7" s="206">
        <v>9937150.0</v>
      </c>
      <c r="G7" s="222"/>
      <c r="H7" s="21"/>
      <c r="I7" s="53">
        <f>B18-D18-D19</f>
        <v>5249131</v>
      </c>
      <c r="J7" s="2"/>
      <c r="K7" s="2"/>
      <c r="L7" s="3"/>
    </row>
    <row r="8">
      <c r="A8" s="14">
        <v>6.0</v>
      </c>
      <c r="B8" s="223" t="s">
        <v>202</v>
      </c>
      <c r="C8" s="224" t="s">
        <v>47</v>
      </c>
      <c r="D8" s="222">
        <v>1897800.0</v>
      </c>
      <c r="E8" s="62">
        <v>1988280.0</v>
      </c>
      <c r="F8" s="225">
        <v>3588845.0</v>
      </c>
      <c r="G8" s="226"/>
      <c r="H8" s="21"/>
      <c r="I8" s="55"/>
      <c r="J8" s="56"/>
      <c r="K8" s="56"/>
      <c r="L8" s="56"/>
    </row>
    <row r="9">
      <c r="A9" s="14">
        <v>7.0</v>
      </c>
      <c r="B9" s="223" t="s">
        <v>204</v>
      </c>
      <c r="C9" s="224" t="s">
        <v>47</v>
      </c>
      <c r="D9" s="61">
        <v>1588231.0</v>
      </c>
      <c r="E9" s="227"/>
      <c r="F9" s="206"/>
      <c r="G9" s="226"/>
      <c r="H9" s="21"/>
      <c r="I9" s="60"/>
    </row>
    <row r="10">
      <c r="A10" s="14">
        <v>8.0</v>
      </c>
      <c r="B10" s="195" t="s">
        <v>206</v>
      </c>
      <c r="C10" s="196" t="s">
        <v>50</v>
      </c>
      <c r="D10" s="54">
        <v>1.853913E7</v>
      </c>
      <c r="E10" s="62"/>
      <c r="F10" s="225"/>
      <c r="G10" s="222"/>
      <c r="H10" s="21"/>
      <c r="I10" s="60"/>
    </row>
    <row r="11">
      <c r="A11" s="14">
        <v>9.0</v>
      </c>
      <c r="B11" s="59" t="s">
        <v>207</v>
      </c>
      <c r="C11" s="44" t="s">
        <v>52</v>
      </c>
      <c r="D11" s="206">
        <v>2.5008427E7</v>
      </c>
      <c r="E11" s="61">
        <v>2.6525281E7</v>
      </c>
      <c r="F11" s="225"/>
      <c r="G11" s="227"/>
      <c r="H11" s="21"/>
      <c r="I11" s="60"/>
    </row>
    <row r="12">
      <c r="A12" s="14">
        <v>10.0</v>
      </c>
      <c r="B12" s="223"/>
      <c r="C12" s="224"/>
      <c r="D12" s="61"/>
      <c r="E12" s="62"/>
      <c r="F12" s="225"/>
      <c r="G12" s="226"/>
      <c r="H12" s="21"/>
      <c r="I12" s="60"/>
    </row>
    <row r="13">
      <c r="A13" s="14">
        <v>11.0</v>
      </c>
      <c r="B13" s="223"/>
      <c r="C13" s="224"/>
      <c r="D13" s="61"/>
      <c r="E13" s="62"/>
      <c r="F13" s="227"/>
      <c r="G13" s="226"/>
      <c r="H13" s="21"/>
      <c r="I13" s="60"/>
    </row>
    <row r="14">
      <c r="A14" s="14">
        <v>12.0</v>
      </c>
      <c r="B14" s="59"/>
      <c r="C14" s="44"/>
      <c r="D14" s="206"/>
      <c r="E14" s="61"/>
      <c r="F14" s="226"/>
      <c r="G14" s="226"/>
      <c r="H14" s="21"/>
      <c r="I14" s="60"/>
    </row>
    <row r="15">
      <c r="A15" s="70">
        <v>13.0</v>
      </c>
      <c r="B15" s="228"/>
      <c r="C15" s="229"/>
      <c r="D15" s="222"/>
      <c r="E15" s="62"/>
      <c r="F15" s="62"/>
      <c r="G15" s="226"/>
      <c r="H15" s="21"/>
      <c r="I15" s="60"/>
    </row>
    <row r="16">
      <c r="A16" s="73">
        <v>14.0</v>
      </c>
      <c r="B16" s="195"/>
      <c r="C16" s="196"/>
      <c r="D16" s="54"/>
      <c r="E16" s="62"/>
      <c r="F16" s="62"/>
      <c r="G16" s="226"/>
      <c r="H16" s="21"/>
      <c r="I16" s="60"/>
    </row>
    <row r="17">
      <c r="A17" s="73">
        <v>15.0</v>
      </c>
      <c r="B17" s="162"/>
      <c r="C17" s="44"/>
      <c r="D17" s="206"/>
      <c r="E17" s="61"/>
      <c r="F17" s="62"/>
      <c r="G17" s="226"/>
      <c r="H17" s="21"/>
      <c r="I17" s="60"/>
    </row>
    <row r="18">
      <c r="A18" s="76"/>
      <c r="B18" s="77">
        <v>1.2E8</v>
      </c>
      <c r="C18" s="78"/>
      <c r="D18" s="80">
        <f t="shared" ref="D18:H18" si="1">SUM(D3:D17)</f>
        <v>114750869</v>
      </c>
      <c r="E18" s="80">
        <f t="shared" si="1"/>
        <v>92471089</v>
      </c>
      <c r="F18" s="80">
        <f t="shared" si="1"/>
        <v>71713280</v>
      </c>
      <c r="G18" s="80">
        <f t="shared" si="1"/>
        <v>0</v>
      </c>
      <c r="H18" s="80">
        <f t="shared" si="1"/>
        <v>0</v>
      </c>
      <c r="I18" s="60"/>
    </row>
    <row r="19">
      <c r="A19" s="83"/>
      <c r="B19" s="85" t="s">
        <v>60</v>
      </c>
      <c r="C19" s="83"/>
      <c r="D19" s="87">
        <v>0.0</v>
      </c>
      <c r="E19" s="87">
        <v>0.0</v>
      </c>
      <c r="F19" s="87">
        <v>0.0</v>
      </c>
      <c r="G19" s="87">
        <v>0.0</v>
      </c>
      <c r="H19" s="87">
        <v>0.0</v>
      </c>
      <c r="I19" s="60"/>
    </row>
    <row r="20">
      <c r="A20" s="89"/>
      <c r="B20" s="92" t="s">
        <v>62</v>
      </c>
      <c r="C20" s="93" t="s">
        <v>63</v>
      </c>
      <c r="D20" s="93">
        <v>2020.0</v>
      </c>
      <c r="E20" s="93">
        <v>2021.0</v>
      </c>
      <c r="F20" s="93">
        <v>2022.0</v>
      </c>
      <c r="G20" s="93">
        <v>2023.0</v>
      </c>
      <c r="H20" s="95">
        <v>2024.0</v>
      </c>
      <c r="I20" s="60"/>
    </row>
    <row r="21" ht="15.75" customHeight="1">
      <c r="A21" s="111"/>
      <c r="B21" s="101" t="s">
        <v>64</v>
      </c>
      <c r="C21" s="89"/>
      <c r="D21" s="109" t="s">
        <v>216</v>
      </c>
      <c r="E21" s="109" t="s">
        <v>216</v>
      </c>
      <c r="F21" s="109" t="s">
        <v>216</v>
      </c>
      <c r="G21" s="109" t="s">
        <v>216</v>
      </c>
      <c r="H21" s="109" t="s">
        <v>216</v>
      </c>
      <c r="I21" s="60"/>
    </row>
    <row r="22" ht="15.75" customHeight="1">
      <c r="A22" s="111"/>
      <c r="B22" s="113" t="s">
        <v>73</v>
      </c>
      <c r="C22" s="89"/>
      <c r="D22" s="109" t="s">
        <v>217</v>
      </c>
      <c r="E22" s="109" t="s">
        <v>217</v>
      </c>
      <c r="F22" s="109" t="s">
        <v>217</v>
      </c>
      <c r="G22" s="109" t="s">
        <v>217</v>
      </c>
      <c r="H22" s="109" t="s">
        <v>217</v>
      </c>
      <c r="I22" s="60"/>
    </row>
    <row r="23" ht="15.75" customHeight="1">
      <c r="A23" s="119"/>
      <c r="B23" s="105" t="s">
        <v>75</v>
      </c>
      <c r="C23" s="119"/>
      <c r="D23" s="109"/>
      <c r="E23" s="109"/>
      <c r="F23" s="109"/>
      <c r="G23" s="109"/>
      <c r="H23" s="109"/>
      <c r="I23" s="60"/>
    </row>
    <row r="24" ht="15.75" customHeight="1">
      <c r="A24" s="124"/>
      <c r="B24" s="124"/>
      <c r="C24" s="124"/>
      <c r="D24" s="109"/>
      <c r="E24" s="109"/>
      <c r="F24" s="119"/>
      <c r="G24" s="119"/>
      <c r="H24" s="109"/>
      <c r="I24" s="138"/>
      <c r="J24" s="139"/>
      <c r="K24" s="139"/>
      <c r="L24" s="139"/>
    </row>
    <row r="25" ht="15.75" customHeight="1">
      <c r="A25" s="119"/>
      <c r="B25" s="233"/>
      <c r="C25" s="124"/>
      <c r="D25" s="124"/>
      <c r="E25" s="109"/>
      <c r="F25" s="109"/>
      <c r="G25" s="124"/>
      <c r="H25" s="234"/>
      <c r="I25" s="234"/>
      <c r="J25" s="236"/>
      <c r="K25" s="236"/>
      <c r="L25" s="236"/>
    </row>
    <row r="26" ht="15.75" customHeight="1">
      <c r="A26" s="132"/>
      <c r="B26" s="130"/>
      <c r="C26" s="132"/>
      <c r="D26" s="132"/>
      <c r="E26" s="132"/>
      <c r="F26" s="132"/>
      <c r="G26" s="132"/>
      <c r="H26" s="237"/>
      <c r="I26" s="237"/>
      <c r="J26" s="237"/>
      <c r="K26" s="237"/>
      <c r="L26" s="237"/>
    </row>
    <row r="27" ht="15.75" customHeight="1">
      <c r="A27" s="132"/>
      <c r="B27" s="130"/>
      <c r="C27" s="132"/>
      <c r="D27" s="132"/>
      <c r="E27" s="132"/>
      <c r="F27" s="132"/>
      <c r="G27" s="132"/>
      <c r="H27" s="237"/>
      <c r="I27" s="237"/>
      <c r="J27" s="237"/>
      <c r="K27" s="237"/>
      <c r="L27" s="237"/>
    </row>
    <row r="28" ht="15.75" customHeight="1">
      <c r="A28" s="132"/>
      <c r="B28" s="130"/>
      <c r="C28" s="132"/>
      <c r="D28" s="132"/>
      <c r="E28" s="132"/>
      <c r="F28" s="132"/>
      <c r="G28" s="132"/>
      <c r="H28" s="237"/>
      <c r="I28" s="237"/>
      <c r="J28" s="237"/>
      <c r="K28" s="237"/>
      <c r="L28" s="237"/>
    </row>
    <row r="29" ht="15.75" customHeight="1">
      <c r="A29" s="132"/>
      <c r="B29" s="130"/>
      <c r="C29" s="132"/>
      <c r="D29" s="132"/>
      <c r="E29" s="132"/>
      <c r="F29" s="132"/>
      <c r="G29" s="132"/>
      <c r="H29" s="237"/>
      <c r="I29" s="237"/>
      <c r="J29" s="237"/>
      <c r="K29" s="237"/>
      <c r="L29" s="237"/>
    </row>
    <row r="30" ht="15.75" customHeight="1">
      <c r="A30" s="132"/>
      <c r="B30" s="130"/>
      <c r="C30" s="132"/>
      <c r="D30" s="132"/>
      <c r="E30" s="132"/>
      <c r="F30" s="132"/>
      <c r="G30" s="132"/>
      <c r="H30" s="237"/>
      <c r="I30" s="237"/>
      <c r="J30" s="237"/>
      <c r="K30" s="237"/>
      <c r="L30" s="237"/>
    </row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9">
    <mergeCell ref="J4:L4"/>
    <mergeCell ref="J5:L5"/>
    <mergeCell ref="I7:L7"/>
    <mergeCell ref="I8:L24"/>
    <mergeCell ref="J3:L3"/>
    <mergeCell ref="I1:L1"/>
    <mergeCell ref="A1:H1"/>
    <mergeCell ref="I6:L6"/>
    <mergeCell ref="I2:L2"/>
  </mergeCells>
  <hyperlinks>
    <hyperlink display="Fortaleza Lampiões" location="LISTÃO!A1" ref="A1"/>
    <hyperlink r:id="rId1" ref="I2"/>
  </hyperlinks>
  <printOptions/>
  <pageMargins bottom="0.787401575" footer="0.0" header="0.0" left="0.511811024" right="0.511811024" top="0.787401575"/>
  <pageSetup orientation="landscape"/>
  <drawing r:id="rId2"/>
</worksheet>
</file>